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'長崎・西彼杵・西海'!$A$1:$S$79</definedName>
    <definedName name="_xlnm.Print_Area" localSheetId="3">'平戸・五島・南松北松・壱岐・対馬'!$A$1:$S$76</definedName>
    <definedName name="_xlnm.Print_Area" localSheetId="1">'諫早・大村・島原・雲仙・南島原'!$A$1:$S$84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  <author>user010@城戸 武広</author>
  </authors>
  <commentLis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
R3.5
神ノ浦を統合
黒崎・外海より店名変更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2018.7～毎日新聞稲佐から60部を吸収して合販店となる
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M10" authorId="0">
      <text>
        <r>
          <rPr>
            <sz val="9"/>
            <rFont val="ＭＳ Ｐゴシック"/>
            <family val="3"/>
          </rPr>
          <t>2016.5 店名・エリア変更
東部から新大工へ店名変更
R3.9　
朝日・西日本・日経新聞を合売化
R3.12
毎日新聞　西山・伊良林より50部を
合売化</t>
        </r>
      </text>
    </comment>
    <comment ref="M11" authorId="0">
      <text>
        <r>
          <rPr>
            <sz val="9"/>
            <rFont val="ＭＳ Ｐゴシック"/>
            <family val="3"/>
          </rPr>
          <t>2016.5 店名変更・エリア変更
西山から西山片淵へ店名変更
R3.9　
朝日・西日本・日経新聞を合売化
R3.12
毎日新聞　西山・伊良林より100部を
合売化（産経含む）</t>
        </r>
      </text>
    </comment>
    <comment ref="G13" authorId="0">
      <text>
        <r>
          <rPr>
            <b/>
            <sz val="9"/>
            <rFont val="ＭＳ Ｐゴシック"/>
            <family val="3"/>
          </rPr>
          <t>R6.4
朝日・西日本新聞を合売化（新戸町販売店）</t>
        </r>
      </text>
    </comment>
    <comment ref="G14" authorId="0">
      <text>
        <r>
          <rPr>
            <b/>
            <sz val="9"/>
            <rFont val="ＭＳ Ｐゴシック"/>
            <family val="3"/>
          </rPr>
          <t>R6.4
朝日・西日本新聞を合売化（南長崎販売店）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M17" authorId="0">
      <text>
        <r>
          <rPr>
            <sz val="9"/>
            <rFont val="ＭＳ Ｐゴシック"/>
            <family val="3"/>
          </rPr>
          <t>2016.5　店名変更・エリア変更
天神から宝町天神へ店名変更
R3.9　
朝日・西日本・日経新聞を合売化</t>
        </r>
      </text>
    </comment>
    <comment ref="M15" authorId="0">
      <text>
        <r>
          <rPr>
            <sz val="9"/>
            <rFont val="ＭＳ Ｐゴシック"/>
            <family val="3"/>
          </rPr>
          <t>2016.5　店名変更・エリア変更
立山から立山桜町へ店名変更
R3.9　
朝日・西日本新聞を合売化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R3.9　
朝日・西日本新聞を合売化
R3.12
毎日新聞　西山・伊良林より100部を
合売化（産経含む）</t>
        </r>
      </text>
    </comment>
    <comment ref="M12" authorId="0">
      <text>
        <r>
          <rPr>
            <sz val="9"/>
            <rFont val="ＭＳ Ｐゴシック"/>
            <family val="3"/>
          </rPr>
          <t>2015.5　店名変更・エリア変更
中川から桜馬場へ店名変更
R3.9　
朝日・西日本・日経新聞を合売化
R3.12
毎日新聞　西山・伊良林より70部を
合売化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>2017.2～長崎南部から一部270枚を吸収
Ｒ2.3～
毎日新聞大浦より70部
R3.9　
朝日・西日本新聞を合売化</t>
        </r>
      </text>
    </comment>
    <comment ref="M21" authorId="3">
      <text>
        <r>
          <rPr>
            <b/>
            <sz val="9"/>
            <rFont val="ＭＳ Ｐゴシック"/>
            <family val="3"/>
          </rPr>
          <t>2017.2～田上一部230枚・南部一部70枚エリアを吸収
2017.8～
上小島3・4・5丁目を小島へ渡す
Ｒ2.3～
毎日新聞大浦より230部
Ｒ3.6
戸町販売店エリアへ750部、譲渡
店名変更（旧南が丘・出雲）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Ｒ2.3～
毎日新聞大浦より310部
毎日新聞愛宕より70部
R3.9　
朝日・西日本新聞を合売化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
Ｒ2.3～
毎日新聞大浦より20部
毎日新聞愛宕より30部
R3.9　
朝日・西日本新聞を合売化</t>
        </r>
      </text>
    </comment>
    <comment ref="M61" authorId="0">
      <text>
        <r>
          <rPr>
            <b/>
            <sz val="9"/>
            <rFont val="ＭＳ Ｐゴシック"/>
            <family val="3"/>
          </rPr>
          <t>Ｒ3.11
時津中央（新店）を分割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M42" authorId="0">
      <text>
        <r>
          <rPr>
            <sz val="9"/>
            <rFont val="ＭＳ Ｐゴシック"/>
            <family val="3"/>
          </rPr>
          <t>2018.6～
西日本小管から香焼地区60枚を吸収
Ｒ1.12
毎日新聞　深堀より70部　移行</t>
        </r>
      </text>
    </comment>
    <comment ref="P10" authorId="0">
      <text>
        <r>
          <rPr>
            <b/>
            <sz val="9"/>
            <rFont val="ＭＳ Ｐゴシック"/>
            <family val="3"/>
          </rPr>
          <t>2018.7～毎日新聞稲佐から110部を吸収し合販店となる
Ｒ1.5.1～
福田・大浜より店名変更</t>
        </r>
      </text>
    </comment>
    <comment ref="M70" authorId="0">
      <text>
        <r>
          <rPr>
            <b/>
            <sz val="9"/>
            <rFont val="ＭＳ Ｐゴシック"/>
            <family val="3"/>
          </rPr>
          <t>2018.7～中浦から一部220部を統合し合販店になる
R3.8
朝日　大瀬戸を統合</t>
        </r>
      </text>
    </comment>
    <comment ref="M73" authorId="0">
      <text>
        <r>
          <rPr>
            <b/>
            <sz val="9"/>
            <rFont val="ＭＳ Ｐゴシック"/>
            <family val="3"/>
          </rPr>
          <t>2018.7～中浦から一部170枚を統合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2018.7～毎日新聞稲佐から60枚を吸収して合販店となる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2018.7～毎日新聞稲佐から100枚を吸収して合販店となる
</t>
        </r>
      </text>
    </comment>
    <comment ref="P34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P30" authorId="0">
      <text>
        <r>
          <rPr>
            <b/>
            <sz val="9"/>
            <rFont val="ＭＳ Ｐゴシック"/>
            <family val="3"/>
          </rPr>
          <t>2018.7～毎日新聞三重を吸収して合販店となる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Ｒ2.5～
毎日新聞　矢上より130部
R5.2
朝日新聞「東長崎」と
西日本新聞「矢上」の
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P28" authorId="0">
      <text>
        <r>
          <rPr>
            <b/>
            <sz val="9"/>
            <rFont val="ＭＳ Ｐゴシック"/>
            <family val="3"/>
          </rPr>
          <t xml:space="preserve">Ｒ2.5～
毎日新聞　東長崎より80部
R5.2
朝日新聞「東長崎」と
西日本新聞「矢上」の
一部を統合
</t>
        </r>
        <r>
          <rPr>
            <sz val="9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9"/>
            <rFont val="ＭＳ Ｐゴシック"/>
            <family val="3"/>
          </rPr>
          <t>R5.2
朝日新聞「東長崎」と
西日本新聞「矢上」の
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G59" authorId="0">
      <text>
        <r>
          <rPr>
            <b/>
            <sz val="9"/>
            <rFont val="ＭＳ Ｐゴシック"/>
            <family val="3"/>
          </rPr>
          <t>2018.7～
西日本新聞村松230部を吸収</t>
        </r>
      </text>
    </comment>
    <comment ref="P32" authorId="4">
      <text>
        <r>
          <rPr>
            <b/>
            <sz val="9"/>
            <rFont val="ＭＳ Ｐゴシック"/>
            <family val="3"/>
          </rPr>
          <t>2019.4～
福田大浜の一部を吸収し
店名を手熊から変更</t>
        </r>
      </text>
    </comment>
    <comment ref="M72" authorId="4">
      <text>
        <r>
          <rPr>
            <b/>
            <sz val="9"/>
            <rFont val="ＭＳ Ｐゴシック"/>
            <family val="3"/>
          </rPr>
          <t xml:space="preserve">2020.4～
西彼大島・崎戸を吸収し西海西部へ販売店名変更
</t>
        </r>
      </text>
    </comment>
    <comment ref="M44" authorId="0">
      <text>
        <r>
          <rPr>
            <b/>
            <sz val="9"/>
            <rFont val="ＭＳ Ｐゴシック"/>
            <family val="3"/>
          </rPr>
          <t>R2.1
南越町を野母崎へ譲渡40部</t>
        </r>
      </text>
    </comment>
    <comment ref="M45" authorId="0">
      <text>
        <r>
          <rPr>
            <b/>
            <sz val="9"/>
            <rFont val="ＭＳ Ｐゴシック"/>
            <family val="3"/>
          </rPr>
          <t>R2.1
南越町を高浜より譲渡40部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0">
      <text>
        <r>
          <rPr>
            <b/>
            <sz val="9"/>
            <rFont val="ＭＳ Ｐゴシック"/>
            <family val="3"/>
          </rPr>
          <t>Ｒ2.3～
毎日新聞　城栄より200部
R3.9　
朝日・西日本・日経新聞を合売化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Ｒ2.4～
毎日新聞　城栄
合販
R3.9　
朝日・西日本・日経新聞を合売化</t>
        </r>
      </text>
    </comment>
    <comment ref="P27" authorId="0">
      <text>
        <r>
          <rPr>
            <b/>
            <sz val="9"/>
            <rFont val="ＭＳ Ｐゴシック"/>
            <family val="3"/>
          </rPr>
          <t>Ｒ2.5～
毎日新聞　東長崎より160部
毎日新聞　矢上より130部
R5.2
朝日新聞「東長崎」と
西日本新聞「矢上」の
一部を統合</t>
        </r>
      </text>
    </comment>
    <comment ref="P17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Ｒ1.5.1～
緑町（みどり）より店名変更
R3.9　
朝日・西日本新聞を合売化
Ｒ3.11
浦上平和より、一部移譲</t>
        </r>
      </text>
    </comment>
    <comment ref="P16" authorId="0">
      <text>
        <r>
          <rPr>
            <sz val="9"/>
            <rFont val="ＭＳ Ｐゴシック"/>
            <family val="3"/>
          </rPr>
          <t>2017.4月～白鳥販売店を吸収して柳谷・白鳥販売店へ店名変更
Ｒ2.4～
毎日新聞　柳谷・白鳥
合販</t>
        </r>
      </text>
    </comment>
    <comment ref="P22" authorId="0">
      <text>
        <r>
          <rPr>
            <b/>
            <sz val="9"/>
            <rFont val="ＭＳ Ｐゴシック"/>
            <family val="3"/>
          </rPr>
          <t>2018.7～毎日新聞道ノ尾を吸収して合販店となる
Ｒ2.3～
毎日新聞　住吉より50部</t>
        </r>
      </text>
    </comment>
    <comment ref="P23" authorId="0">
      <text>
        <r>
          <rPr>
            <b/>
            <sz val="9"/>
            <rFont val="ＭＳ Ｐゴシック"/>
            <family val="3"/>
          </rPr>
          <t>2018.7～毎日新聞滑石西を吸収して合販店となる</t>
        </r>
      </text>
    </comment>
    <comment ref="P21" authorId="0">
      <text>
        <r>
          <rPr>
            <b/>
            <sz val="9"/>
            <rFont val="ＭＳ Ｐゴシック"/>
            <family val="3"/>
          </rPr>
          <t>Ｒ2.4～
毎日新聞　住吉
合販
R3.9　
朝日・西日本・日経新聞を合売化
Ｒ3.11
浦上平和より、一部移譲</t>
        </r>
      </text>
    </comment>
    <comment ref="P19" authorId="0">
      <text>
        <r>
          <rPr>
            <b/>
            <sz val="9"/>
            <rFont val="ＭＳ Ｐゴシック"/>
            <family val="3"/>
          </rPr>
          <t>Ｒ1.11
毎日新聞昭和より、大手エリア130部移行
（産経含む）
R3.9　
朝日・西日本新聞を合売化</t>
        </r>
      </text>
    </comment>
    <comment ref="P18" authorId="0">
      <text>
        <r>
          <rPr>
            <b/>
            <sz val="9"/>
            <rFont val="ＭＳ Ｐゴシック"/>
            <family val="3"/>
          </rPr>
          <t>Ｒ1.11
毎日新聞　昭和より三原エリア50部移行
Ｒ2.3～
毎日新聞西山・伊良林より100部
R3.9　
朝日・西日本・日経新聞を合売化</t>
        </r>
      </text>
    </comment>
    <comment ref="M16" authorId="0">
      <text>
        <r>
          <rPr>
            <b/>
            <sz val="9"/>
            <rFont val="ＭＳ Ｐゴシック"/>
            <family val="3"/>
          </rPr>
          <t>R3.9　
朝日・西日本新聞を合売化</t>
        </r>
      </text>
    </comment>
    <comment ref="M14" authorId="0">
      <text>
        <r>
          <rPr>
            <b/>
            <sz val="9"/>
            <rFont val="ＭＳ Ｐゴシック"/>
            <family val="3"/>
          </rPr>
          <t>R3.9　
朝日・西日本新聞を合売化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Ｒ2.10
東琴平1丁目一部・西琴平を大浦から移譲
Ｒ3.6
小菅・南長崎より店名変更
新戸町へ850部、移譲
</t>
        </r>
        <r>
          <rPr>
            <b/>
            <sz val="9"/>
            <rFont val="ＭＳ Ｐゴシック"/>
            <family val="3"/>
          </rPr>
          <t>R6.4
廃店　読売　南長崎へ合売化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Ｒ3.6～
新店
大浦より40部、南長崎（旧小菅・南長崎）より850部
R6.4
廃店　読売　新戸町へ合売化</t>
        </r>
      </text>
    </comment>
    <comment ref="D29" authorId="1">
      <text>
        <r>
          <rPr>
            <sz val="9"/>
            <rFont val="ＭＳ Ｐゴシック"/>
            <family val="3"/>
          </rPr>
          <t xml:space="preserve">Ｒ2.10
東琴平1丁目一部・西琴平を小菅・南長崎へ
Ｒ3.6
新戸町（新店）へ40部　譲渡
</t>
        </r>
        <r>
          <rPr>
            <b/>
            <sz val="9"/>
            <rFont val="ＭＳ Ｐゴシック"/>
            <family val="3"/>
          </rPr>
          <t>R6.4
廃店　読売　愛宕・大浦へ合売化</t>
        </r>
      </text>
    </comment>
    <comment ref="D32" authorId="2">
      <text>
        <r>
          <rPr>
            <sz val="9"/>
            <rFont val="ＭＳ Ｐゴシック"/>
            <family val="3"/>
          </rPr>
          <t xml:space="preserve">Ｒ3.4
分割
滑石へ1050部、Ｙ滑石西部へ日経190部
＊日経扱いなし
</t>
        </r>
        <r>
          <rPr>
            <b/>
            <sz val="9"/>
            <rFont val="ＭＳ Ｐゴシック"/>
            <family val="3"/>
          </rPr>
          <t>R6.4
廃店　読売　北部へ合売化</t>
        </r>
      </text>
    </comment>
    <comment ref="D33" authorId="0">
      <text>
        <r>
          <rPr>
            <b/>
            <sz val="9"/>
            <rFont val="ＭＳ Ｐゴシック"/>
            <family val="3"/>
          </rPr>
          <t>Ｒ3.4
北部より分割して新店
R6.4
廃店　読売　滑石へ合売化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Ｒ2.3～
住吉より200部分割した新店</t>
        </r>
      </text>
    </comment>
    <comment ref="A15" authorId="0">
      <text>
        <r>
          <rPr>
            <b/>
            <sz val="9"/>
            <rFont val="ＭＳ Ｐゴシック"/>
            <family val="3"/>
          </rPr>
          <t>Ｒ1.11
昭和より店名変更
昭和より長崎新聞　大手へ130、長崎新聞　三原へ50部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0">
      <text>
        <r>
          <rPr>
            <b/>
            <sz val="10"/>
            <rFont val="ＭＳ Ｐゴシック"/>
            <family val="3"/>
          </rPr>
          <t>Ｒ3.12
住吉へエリアを一部譲渡。住吉・女の都より店名変更</t>
        </r>
      </text>
    </comment>
    <comment ref="G17" authorId="0">
      <text>
        <r>
          <rPr>
            <b/>
            <sz val="10"/>
            <rFont val="ＭＳ Ｐゴシック"/>
            <family val="3"/>
          </rPr>
          <t>Ｒ3.12
浦上・本原より一部を分割（住吉）して浦上へ店名変更。</t>
        </r>
        <r>
          <rPr>
            <sz val="9"/>
            <rFont val="ＭＳ Ｐゴシック"/>
            <family val="3"/>
          </rPr>
          <t xml:space="preserve">
</t>
        </r>
      </text>
    </comment>
    <comment ref="G15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Ｒ2.10
東琴平1丁目一部・西琴平を大浦から移譲
Ｒ3.6
小菅・南長崎より店名変更
新戸町へ280部、移譲
</t>
        </r>
        <r>
          <rPr>
            <b/>
            <sz val="9"/>
            <rFont val="ＭＳ Ｐゴシック"/>
            <family val="3"/>
          </rPr>
          <t>R6.4
廃店　読売　南長崎へ合売化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Ｒ3.6～
新店
大浦より20部、南長崎（旧小菅・南長崎）より280部
R6.4
廃店　読売　新戸町へ合売化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Ｒ2.10
東琴平1丁目一部・西琴平を小菅・南長崎へ
Ｒ3.6
新戸町（新店）へ20部　譲渡
</t>
        </r>
        <r>
          <rPr>
            <b/>
            <sz val="9"/>
            <rFont val="ＭＳ Ｐゴシック"/>
            <family val="3"/>
          </rPr>
          <t>R6.4
廃店　読売　愛宕・大浦へ合売化</t>
        </r>
      </text>
    </comment>
    <comment ref="J32" authorId="0">
      <text>
        <r>
          <rPr>
            <b/>
            <sz val="9"/>
            <rFont val="ＭＳ Ｐゴシック"/>
            <family val="3"/>
          </rPr>
          <t>R6.4
廃店　読売　滑石へ合売化</t>
        </r>
      </text>
    </comment>
    <comment ref="J33" authorId="0">
      <text>
        <r>
          <rPr>
            <b/>
            <sz val="9"/>
            <rFont val="ＭＳ Ｐゴシック"/>
            <family val="3"/>
          </rPr>
          <t>R6.4
廃店　読売　新戸町へ合売化</t>
        </r>
      </text>
    </comment>
    <comment ref="M22" authorId="0">
      <text>
        <r>
          <rPr>
            <b/>
            <sz val="9"/>
            <rFont val="ＭＳ Ｐゴシック"/>
            <family val="3"/>
          </rPr>
          <t>Ｒ3.6
小ヶ倉を統合、南が丘（旧南ヶ丘・出雲）より750部、エリア統合</t>
        </r>
      </text>
    </comment>
    <comment ref="M23" authorId="0">
      <text>
        <r>
          <rPr>
            <b/>
            <sz val="9"/>
            <rFont val="ＭＳ Ｐゴシック"/>
            <family val="3"/>
          </rPr>
          <t>Ｒ1.12
毎日新聞　深堀より200部　移行（産経含む）</t>
        </r>
      </text>
    </comment>
    <comment ref="M24" authorId="0">
      <text>
        <r>
          <rPr>
            <b/>
            <sz val="9"/>
            <rFont val="ＭＳ Ｐゴシック"/>
            <family val="3"/>
          </rPr>
          <t>Ｒ1.12
毎日新聞　深堀より70部　移行</t>
        </r>
      </text>
    </comment>
    <comment ref="D69" authorId="1">
      <text>
        <r>
          <rPr>
            <sz val="9"/>
            <rFont val="ＭＳ Ｐゴシック"/>
            <family val="3"/>
          </rPr>
          <t xml:space="preserve">2019.4～大島と崎戸が統合し、名前も肥前大島販売店へ変更
</t>
        </r>
      </text>
    </comment>
    <comment ref="M62" authorId="0">
      <text>
        <r>
          <rPr>
            <b/>
            <sz val="9"/>
            <rFont val="ＭＳ Ｐゴシック"/>
            <family val="3"/>
          </rPr>
          <t>Ｒ3.11
時津より分割（新店）
朝日　時津を吸収
Ｒ5.2
毎日　時津を吸収</t>
        </r>
      </text>
    </comment>
    <comment ref="G12" authorId="0">
      <text>
        <r>
          <rPr>
            <b/>
            <sz val="9"/>
            <rFont val="ＭＳ Ｐゴシック"/>
            <family val="3"/>
          </rPr>
          <t>Ｒ3.11
大浦を吸収して店名変更
R6.4
朝日・西日本新聞を合売化（大浦販売店）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Ｒ3.12
西山・伊良林より50部移譲</t>
        </r>
      </text>
    </comment>
    <comment ref="G22" authorId="0">
      <text>
        <r>
          <rPr>
            <b/>
            <sz val="9"/>
            <rFont val="ＭＳ Ｐゴシック"/>
            <family val="3"/>
          </rPr>
          <t>Ｒ5.4
滑石東へ滑石4～6丁目を譲渡
R6.4
滑石西より店名変更
朝日・西日本新聞を合売化（北部販売店）</t>
        </r>
      </text>
    </comment>
    <comment ref="G20" authorId="0">
      <text>
        <r>
          <rPr>
            <b/>
            <sz val="9"/>
            <rFont val="ＭＳ Ｐゴシック"/>
            <family val="3"/>
          </rPr>
          <t>Ｒ3.12
住吉・女の都と浦上・本原よりエリアを統合して新店</t>
        </r>
      </text>
    </comment>
    <comment ref="G21" authorId="0">
      <text>
        <r>
          <rPr>
            <b/>
            <sz val="9"/>
            <rFont val="ＭＳ Ｐゴシック"/>
            <family val="3"/>
          </rPr>
          <t>Ｒ5.4
滑石西より滑石4～6丁目を移譲
R6.4
滑石東より店名変更
朝日・西日本新聞を合売化（滑石販売店）</t>
        </r>
      </text>
    </comment>
    <comment ref="M69" authorId="5">
      <text>
        <r>
          <rPr>
            <b/>
            <sz val="9"/>
            <rFont val="MS P ゴシック"/>
            <family val="3"/>
          </rPr>
          <t>R5.12
亀岳を統合して、大串より店名変更</t>
        </r>
      </text>
    </comment>
    <comment ref="M76" authorId="5">
      <text>
        <r>
          <rPr>
            <b/>
            <sz val="9"/>
            <rFont val="MS P ゴシック"/>
            <family val="3"/>
          </rPr>
          <t>R5.12
廃店
大串へ統合
大串⇒琴海北部へ店名変更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  <author>PC-222_k-fujisao</author>
    <author>user010@城戸 武広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1" authorId="1">
      <text>
        <r>
          <rPr>
            <sz val="9"/>
            <rFont val="ＭＳ Ｐゴシック"/>
            <family val="3"/>
          </rPr>
          <t xml:space="preserve">Ｒ2.4～
読売新聞　合販扱い
（吾妻、国見・有明）
</t>
        </r>
        <r>
          <rPr>
            <b/>
            <sz val="9"/>
            <rFont val="ＭＳ Ｐゴシック"/>
            <family val="3"/>
          </rPr>
          <t xml:space="preserve">R6.2
毎日新聞　多比良分を合売化
（西日本　多比良より移動）
R6.4
西日本新聞　多比良を合売化
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Ｒ2.4～
読売新聞　合販扱い
（吾妻、国見・有明）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5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b/>
            <sz val="9"/>
            <rFont val="ＭＳ Ｐゴシック"/>
            <family val="3"/>
          </rPr>
          <t>R6.4
廃店　本諫早へ統合</t>
        </r>
      </text>
    </comment>
    <comment ref="M18" authorId="0">
      <text>
        <r>
          <rPr>
            <b/>
            <sz val="9"/>
            <rFont val="ＭＳ Ｐゴシック"/>
            <family val="3"/>
          </rPr>
          <t>Ｒ5.2
朝日新聞・西日本新聞　喜々津を統合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Ｒ2.10
大村市今村町・溝陸町を大村販売店より移譲
</t>
        </r>
      </text>
    </comment>
    <comment ref="M49" authorId="0">
      <text>
        <r>
          <rPr>
            <sz val="9"/>
            <rFont val="ＭＳ Ｐゴシック"/>
            <family val="3"/>
          </rPr>
          <t>2016.5　店名変更　　松尾→島原松尾へ変更
Ｒ2.4～
読売新聞　合販扱い
（吾妻、国見・有明）</t>
        </r>
      </text>
    </comment>
    <comment ref="M78" authorId="0">
      <text>
        <r>
          <rPr>
            <b/>
            <sz val="9"/>
            <rFont val="ＭＳ Ｐゴシック"/>
            <family val="3"/>
          </rPr>
          <t>R6.4
廃店　有馬へ統合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M64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M62" authorId="2">
      <text>
        <r>
          <rPr>
            <b/>
            <sz val="9"/>
            <rFont val="ＭＳ Ｐゴシック"/>
            <family val="3"/>
          </rPr>
          <t>Ｒ1.6.1～
小浜町「飛子.山畑.大亀」を南串山から分割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Ｒ1.6.1～
小浜町「飛子.山畑.大亀」を北串山（新）へ</t>
        </r>
        <r>
          <rPr>
            <sz val="9"/>
            <rFont val="ＭＳ Ｐゴシック"/>
            <family val="3"/>
          </rPr>
          <t xml:space="preserve">
</t>
        </r>
      </text>
    </comment>
    <comment ref="M4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  <r>
          <rPr>
            <sz val="9"/>
            <rFont val="ＭＳ Ｐゴシック"/>
            <family val="3"/>
          </rPr>
          <t xml:space="preserve">
</t>
        </r>
      </text>
    </comment>
    <comment ref="M59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8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M66" authorId="0">
      <text>
        <r>
          <rPr>
            <b/>
            <sz val="9"/>
            <rFont val="ＭＳ Ｐゴシック"/>
            <family val="3"/>
          </rPr>
          <t>Ｒ2.4～
読売新聞　合販扱い
（吾妻、国見・有明）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A18" authorId="0">
      <text>
        <r>
          <rPr>
            <b/>
            <sz val="9"/>
            <rFont val="ＭＳ Ｐゴシック"/>
            <family val="3"/>
          </rPr>
          <t>Ｒ2.5
矢上より30部　譲渡
（多良見町一部）</t>
        </r>
      </text>
    </comment>
    <comment ref="M31" authorId="0">
      <text>
        <r>
          <rPr>
            <b/>
            <sz val="9"/>
            <rFont val="ＭＳ Ｐゴシック"/>
            <family val="3"/>
          </rPr>
          <t xml:space="preserve">R2.6～
毎日新聞　大村より
160部　移譲
</t>
        </r>
      </text>
    </comment>
    <comment ref="M32" authorId="0">
      <text>
        <r>
          <rPr>
            <b/>
            <sz val="9"/>
            <rFont val="ＭＳ Ｐゴシック"/>
            <family val="3"/>
          </rPr>
          <t>R2.6～
毎日新聞　大村より
120部　移譲</t>
        </r>
      </text>
    </comment>
    <comment ref="A31" authorId="0">
      <text>
        <r>
          <rPr>
            <b/>
            <sz val="9"/>
            <rFont val="ＭＳ Ｐゴシック"/>
            <family val="3"/>
          </rPr>
          <t>R2.6～
大村より20部　移譲
（三城一部）</t>
        </r>
      </text>
    </comment>
    <comment ref="D31" authorId="0">
      <text>
        <r>
          <rPr>
            <b/>
            <sz val="9"/>
            <rFont val="ＭＳ Ｐゴシック"/>
            <family val="3"/>
          </rPr>
          <t xml:space="preserve">Ｒ2.10
大村市今村町・溝陸町を西諫早販売店へ譲渡
Ｒ3.3
店名変更　大村より大村東。
大村西部販売店より350部移譲。
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R2.12
毎日新聞　諫早中央・東部の一部を移譲（合売）
R3.2.1
毎日　諫早東部より
210部　移譲
</t>
        </r>
      </text>
    </comment>
    <comment ref="J10" authorId="0">
      <text>
        <r>
          <rPr>
            <b/>
            <sz val="9"/>
            <rFont val="ＭＳ Ｐゴシック"/>
            <family val="3"/>
          </rPr>
          <t xml:space="preserve">R3.2.1
毎日　諫早中央より300部
毎日　諫早東部より
110部　移譲
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R3.2.1
毎日　諫早中央より500部　統合
Ｒ5.2
朝日　諫早北より170部　統合
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R3.2.1
毎日　諫早東部より140部　統合
Ｒ5.2
朝日　諫早駅前より290部
統合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R3.2.1
毎日　諫早東部より
100部　移譲
</t>
        </r>
      </text>
    </comment>
    <comment ref="D32" authorId="0">
      <text>
        <r>
          <rPr>
            <b/>
            <sz val="9"/>
            <rFont val="ＭＳ Ｐゴシック"/>
            <family val="3"/>
          </rPr>
          <t>Ｒ3.3
竹松が廃店、740部を吸収。
大村東部へ350部エリア移動。西日本　大村東部より日経20部、大村西部より190部
計210部日経扱いへ。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Ｒ2.7
大村西部より一部（400部）移譲
R3.3
大村西へ220部移動・朝日　大村西へ20部移動　計240部減
</t>
        </r>
      </text>
    </comment>
    <comment ref="J31" authorId="1">
      <text>
        <r>
          <rPr>
            <sz val="9"/>
            <rFont val="ＭＳ Ｐゴシック"/>
            <family val="3"/>
          </rPr>
          <t>R2.7
大村東部へ一部（400部）譲渡
Ｒ3.3
朝日竹松より西日本新聞140部、大村東部より220部を移譲。日経新聞　190部を朝日　大村西部へ移動。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Ｒ5.5
毎日新聞　50部を合売化
R6.2
毎日新聞　50部を長崎新聞　多比良へ
R6.4
廃店　長崎新聞へ合売化</t>
        </r>
      </text>
    </comment>
    <comment ref="M11" authorId="0">
      <text>
        <r>
          <rPr>
            <b/>
            <sz val="9"/>
            <rFont val="ＭＳ Ｐゴシック"/>
            <family val="3"/>
          </rPr>
          <t>R5.9
西諫早のエリアを一部統合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>R5.9
エリアの一部を北諫早へ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R5.5
廃店
西日本新聞　多比良へ</t>
        </r>
      </text>
    </comment>
    <comment ref="M76" authorId="3">
      <text>
        <r>
          <rPr>
            <b/>
            <sz val="9"/>
            <rFont val="MS P ゴシック"/>
            <family val="3"/>
          </rPr>
          <t>R5.12
堂崎を統合</t>
        </r>
      </text>
    </comment>
    <comment ref="M23" authorId="3">
      <text>
        <r>
          <rPr>
            <b/>
            <sz val="9"/>
            <rFont val="MS P ゴシック"/>
            <family val="3"/>
          </rPr>
          <t>湯江小長井より
高来へ変更
（正式名称へ）</t>
        </r>
      </text>
    </comment>
    <comment ref="M83" authorId="0">
      <text>
        <r>
          <rPr>
            <b/>
            <sz val="9"/>
            <rFont val="ＭＳ Ｐゴシック"/>
            <family val="3"/>
          </rPr>
          <t>R5.12
廃店
布津へ統合</t>
        </r>
      </text>
    </comment>
    <comment ref="M10" authorId="3">
      <text>
        <r>
          <rPr>
            <b/>
            <sz val="9"/>
            <rFont val="MS P ゴシック"/>
            <family val="3"/>
          </rPr>
          <t>R6.4
東諫早を統合</t>
        </r>
      </text>
    </comment>
    <comment ref="M79" authorId="3">
      <text>
        <r>
          <rPr>
            <b/>
            <sz val="9"/>
            <rFont val="MS P ゴシック"/>
            <family val="3"/>
          </rPr>
          <t>R6.4
南有馬より店名変更。北有馬を統合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user010@城戸 武広</author>
  </authors>
  <commentLis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b/>
            <sz val="9"/>
            <rFont val="ＭＳ Ｐゴシック"/>
            <family val="3"/>
          </rPr>
          <t>R5.12
日宇を統合、稲荷の一部を統合して天神より店名変更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Ｒ3.6
針尾を統合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>Ｒ2.12
早岐南を分割、早岐東エリアとの調整あり
Ｒ3.4
早岐東を吸収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Ｒ3.6
毎日新聞　早岐の一部を吸収
R4.10
南風崎を統合</t>
        </r>
      </text>
    </comment>
    <comment ref="J11" authorId="0">
      <text>
        <r>
          <rPr>
            <sz val="9"/>
            <rFont val="ＭＳ Ｐゴシック"/>
            <family val="3"/>
          </rPr>
          <t>2016.5　朝日新聞の早岐から一部430部を吸収
Ｒ1.6～
日宇から450枚譲り受ける。早岐より店名変更
Ｒ3.4
早岐東を吸収
Ｒ3.6
毎日新聞　早岐の一部を吸収</t>
        </r>
      </text>
    </comment>
    <comment ref="M46" authorId="0">
      <text>
        <r>
          <rPr>
            <sz val="9"/>
            <rFont val="ＭＳ Ｐゴシック"/>
            <family val="3"/>
          </rPr>
          <t>2018年2月から
長崎新聞・読売の合販店
R1.6～
50部増</t>
        </r>
      </text>
    </comment>
    <comment ref="M24" authorId="0">
      <text>
        <r>
          <rPr>
            <b/>
            <sz val="9"/>
            <rFont val="ＭＳ Ｐゴシック"/>
            <family val="3"/>
          </rPr>
          <t>Ｒ3.6
毎日新聞　早岐の一部を吸収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19" authorId="0">
      <text>
        <r>
          <rPr>
            <sz val="9"/>
            <rFont val="ＭＳ Ｐゴシック"/>
            <family val="3"/>
          </rPr>
          <t>26年5月　旧御船と福田が統合して、御船福田販売店へ
R2.11
朝日佐世保西部より
日経120部　移譲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2" authorId="0">
      <text>
        <r>
          <rPr>
            <b/>
            <sz val="9"/>
            <rFont val="ＭＳ Ｐゴシック"/>
            <family val="3"/>
          </rPr>
          <t>Ｒ2.12
新店　早岐中央より
分割　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>2016.5　朝日新聞の黒髪から一部520部を吸収
Ｒ1.6～
日宇から1050枚譲り受ける。黒髪より店名変更
Ｒ3.6
毎日新聞　早岐の一部を吸収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4" authorId="0">
      <text>
        <r>
          <rPr>
            <b/>
            <sz val="9"/>
            <rFont val="ＭＳ Ｐゴシック"/>
            <family val="3"/>
          </rPr>
          <t>R2.11
朝日潮見より
朝日430　
西日本潮見より
西日本60
移譲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R2.11
朝日佐世保東部より
朝日70部
移譲
</t>
        </r>
      </text>
    </comment>
    <comment ref="J22" authorId="0">
      <text>
        <r>
          <rPr>
            <sz val="9"/>
            <rFont val="ＭＳ Ｐゴシック"/>
            <family val="3"/>
          </rPr>
          <t>R2.11
朝日佐世保西部より
朝日380部・日経20部
朝日日野赤碕より
朝日180部
移譲
Ｒ2.12
毎日　西部・相ノ浦より250部
移譲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2018.7～西日本大野へ一部220部を渡す</t>
        </r>
        <r>
          <rPr>
            <sz val="9"/>
            <rFont val="ＭＳ Ｐゴシック"/>
            <family val="3"/>
          </rPr>
          <t xml:space="preserve">
R2.11
朝日佐世保西部より
朝日270部
Ｒ2.12
毎日新聞　大野販売店の一部を移譲</t>
        </r>
      </text>
    </comment>
    <comment ref="J20" authorId="0">
      <text>
        <r>
          <rPr>
            <b/>
            <sz val="9"/>
            <rFont val="ＭＳ Ｐゴシック"/>
            <family val="3"/>
          </rPr>
          <t xml:space="preserve">2018.7～中里皆瀬エリアから一部220部を
吸収して朝日・西日本の合販店となる
R2.11
朝日佐世保西部より
朝日70部
朝日佐世保東部より
朝日280部
移譲
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R2.11
朝日佐世保西部より
朝日220部
朝日佐世保東部より
朝日50部
移譲
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sz val="9"/>
            <color indexed="8"/>
            <rFont val="ＭＳ Ｐゴシック"/>
            <family val="3"/>
          </rPr>
          <t>R2.11
朝日佐世保西部より
朝日100部
朝日佐世保東部より
朝日220部
移譲
Ｒ2.12
毎日　西部・相ノ浦より230部
移譲
Ｒ4.3
長崎新聞　佐世保西部へ一部移動（650部）</t>
        </r>
      </text>
    </comment>
    <comment ref="J17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  <r>
          <rPr>
            <sz val="9"/>
            <rFont val="ＭＳ Ｐゴシック"/>
            <family val="3"/>
          </rPr>
          <t>R2.11
朝日潮見より
朝日10　
佐世保西部より
朝日200部
移譲</t>
        </r>
      </text>
    </comment>
    <comment ref="J16" authorId="0">
      <text>
        <r>
          <rPr>
            <b/>
            <sz val="9"/>
            <rFont val="ＭＳ Ｐゴシック"/>
            <family val="3"/>
          </rPr>
          <t>R2.11
朝日潮見より
朝日50　
西日本潮見より
西日本70
朝日佐世保西部より
朝日170部
移譲
Ｒ4.4
長崎新聞　祇園俵町の日経を移譲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R2.11
朝日潮見より
朝日260　
西日本潮見より
西日本200
朝日佐世保西部より
朝日70部
移譲
</t>
        </r>
      </text>
    </comment>
    <comment ref="A14" authorId="0">
      <text>
        <r>
          <rPr>
            <b/>
            <sz val="9"/>
            <rFont val="ＭＳ Ｐゴシック"/>
            <family val="3"/>
          </rPr>
          <t>R2.12
一部を西日本新聞
中里皆瀬へ
＊大野・中里より店名変更
Ｒ3.6
春日・俵町より150部　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 xml:space="preserve">Ｒ3.6
春日・俵町より店名変更
大野へ150部譲渡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Ｒ2.4～
佐世保中央を統合して、大宮より店名変更</t>
        </r>
      </text>
    </comment>
    <comment ref="M16" authorId="0">
      <text>
        <r>
          <rPr>
            <b/>
            <sz val="9"/>
            <rFont val="ＭＳ Ｐゴシック"/>
            <family val="3"/>
          </rPr>
          <t>R4.3
西日本新聞　日野より一部エリアを移動（650部）</t>
        </r>
      </text>
    </comment>
    <comment ref="M15" authorId="0">
      <text>
        <r>
          <rPr>
            <b/>
            <sz val="9"/>
            <rFont val="ＭＳ Ｐゴシック"/>
            <family val="3"/>
          </rPr>
          <t>2022.4～
松川と統合して
販売店名を祇園俵町に変更
日経新聞80部は西日本新聞高梨へ譲渡
R6.4
稲荷販売店を統合して、祇園俵町より店名変更</t>
        </r>
      </text>
    </comment>
    <comment ref="M36" authorId="0">
      <text>
        <r>
          <rPr>
            <b/>
            <sz val="9"/>
            <rFont val="ＭＳ Ｐゴシック"/>
            <family val="3"/>
          </rPr>
          <t>R4.6
西日本新聞　吉井を統合
R5.12
世知原を統合して、吉井より店名変更</t>
        </r>
      </text>
    </comment>
    <comment ref="M54" authorId="0">
      <text>
        <r>
          <rPr>
            <b/>
            <sz val="9"/>
            <rFont val="ＭＳ Ｐゴシック"/>
            <family val="3"/>
          </rPr>
          <t>R4.6
西日本新聞　佐々を統合
R5.11
臼の浦（佐世保）を統合
佐々より店名変更</t>
        </r>
      </text>
    </comment>
    <comment ref="M65" authorId="0">
      <text>
        <r>
          <rPr>
            <b/>
            <sz val="9"/>
            <rFont val="ＭＳ Ｐゴシック"/>
            <family val="3"/>
          </rPr>
          <t>Ｒ4.7
千綿を統合
彼杵より店名変更</t>
        </r>
      </text>
    </comment>
    <comment ref="G16" authorId="0">
      <text>
        <r>
          <rPr>
            <b/>
            <sz val="9"/>
            <rFont val="ＭＳ Ｐゴシック"/>
            <family val="3"/>
          </rPr>
          <t>Ｒ4.12
日野より日経10部
移動</t>
        </r>
      </text>
    </comment>
    <comment ref="G22" authorId="0">
      <text>
        <r>
          <rPr>
            <b/>
            <sz val="9"/>
            <rFont val="ＭＳ Ｐゴシック"/>
            <family val="3"/>
          </rPr>
          <t>Ｒ4.12
佐世保中央へ日経10部　移動</t>
        </r>
      </text>
    </comment>
    <comment ref="M75" authorId="0">
      <text>
        <r>
          <rPr>
            <b/>
            <sz val="9"/>
            <rFont val="ＭＳ Ｐゴシック"/>
            <family val="3"/>
          </rPr>
          <t>Ｒ5.6
西日本新聞　志佐を統合</t>
        </r>
      </text>
    </comment>
    <comment ref="M64" authorId="0">
      <text>
        <r>
          <rPr>
            <b/>
            <sz val="9"/>
            <rFont val="ＭＳ Ｐゴシック"/>
            <family val="3"/>
          </rPr>
          <t>R5.7
下波佐見を統合
上波佐見より店名変更。</t>
        </r>
      </text>
    </comment>
    <comment ref="M67" authorId="0">
      <text>
        <r>
          <rPr>
            <b/>
            <sz val="9"/>
            <rFont val="ＭＳ Ｐゴシック"/>
            <family val="3"/>
          </rPr>
          <t>Ｒ5.7
廃店
波佐見へ統合</t>
        </r>
      </text>
    </comment>
    <comment ref="M12" authorId="2">
      <text>
        <r>
          <rPr>
            <b/>
            <sz val="9"/>
            <rFont val="MS P ゴシック"/>
            <family val="3"/>
          </rPr>
          <t>R5.12
一部エリアを日宇・天神（旧天神）へ移動
R6.4
廃店
俵町・稲荷へ統合</t>
        </r>
      </text>
    </comment>
    <comment ref="G13" authorId="2">
      <text>
        <r>
          <rPr>
            <b/>
            <sz val="9"/>
            <rFont val="MS P ゴシック"/>
            <family val="3"/>
          </rPr>
          <t>R6.2
黒髪を統合。
日宇から店名変更</t>
        </r>
      </text>
    </comment>
    <comment ref="G31" authorId="0">
      <text>
        <r>
          <rPr>
            <b/>
            <sz val="9"/>
            <rFont val="ＭＳ Ｐゴシック"/>
            <family val="3"/>
          </rPr>
          <t>R6.2
廃店
日宇（黒髪）へ統合</t>
        </r>
      </text>
    </comment>
    <comment ref="M31" authorId="1">
      <text>
        <r>
          <rPr>
            <b/>
            <sz val="9"/>
            <color indexed="8"/>
            <rFont val="ＭＳ Ｐゴシック"/>
            <family val="3"/>
          </rPr>
          <t>R5.12
廃店
天神へ統合
天神⇒日宇・天神へ</t>
        </r>
      </text>
    </comment>
    <comment ref="M42" authorId="0">
      <text>
        <r>
          <rPr>
            <b/>
            <sz val="9"/>
            <rFont val="ＭＳ Ｐゴシック"/>
            <family val="3"/>
          </rPr>
          <t>R4.6
西日本新聞　世知原を統合
R5.12
廃店、吉井へ統合
吉井⇒吉井世知原</t>
        </r>
      </text>
    </comment>
    <comment ref="M41" authorId="0">
      <text>
        <r>
          <rPr>
            <b/>
            <sz val="9"/>
            <rFont val="ＭＳ Ｐゴシック"/>
            <family val="3"/>
          </rPr>
          <t>R4.6
西日本新聞　臼ノ浦を統合
R5.12
廃店　佐々（北松浦郡）へ統合
佐々⇒佐々臼の浦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  <author>user010@城戸 武広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
R2.6～
浜ノ浦を統合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M13" authorId="1">
      <text>
        <r>
          <rPr>
            <b/>
            <sz val="9"/>
            <color indexed="59"/>
            <rFont val="ＭＳ Ｐゴシック"/>
            <family val="3"/>
          </rPr>
          <t>Ｒ5.4
西日本　田平を統合</t>
        </r>
      </text>
    </comment>
    <comment ref="M51" authorId="1">
      <text>
        <r>
          <rPr>
            <b/>
            <sz val="9"/>
            <rFont val="ＭＳ Ｐゴシック"/>
            <family val="3"/>
          </rPr>
          <t>Ｒ2.2
読売新聞　小値賀を統合（40部）</t>
        </r>
      </text>
    </comment>
    <comment ref="M43" authorId="1">
      <text>
        <r>
          <rPr>
            <b/>
            <sz val="9"/>
            <rFont val="ＭＳ Ｐゴシック"/>
            <family val="3"/>
          </rPr>
          <t>Ｒ4.12
朝日20・西日本10
奈良尾を統合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Ｒ5.4
朝日・読売・西日本の平戸を統合。
長崎新聞　北松・大島を統合
R6.4
西日本新聞　大島を統合</t>
        </r>
      </text>
    </comment>
    <comment ref="J13" authorId="3">
      <text>
        <r>
          <rPr>
            <b/>
            <sz val="9"/>
            <rFont val="MS P ゴシック"/>
            <family val="3"/>
          </rPr>
          <t xml:space="preserve">R6.4
廃店
西日本新聞　平戸へ合売化
</t>
        </r>
      </text>
    </comment>
  </commentList>
</comments>
</file>

<file path=xl/sharedStrings.xml><?xml version="1.0" encoding="utf-8"?>
<sst xmlns="http://schemas.openxmlformats.org/spreadsheetml/2006/main" count="1124" uniqueCount="404">
  <si>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</si>
  <si>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</si>
  <si>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</si>
  <si>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</si>
  <si>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</si>
  <si>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</si>
  <si>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</si>
  <si>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</si>
  <si>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</si>
  <si>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</si>
  <si>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小島</t>
  </si>
  <si>
    <t>大浦</t>
  </si>
  <si>
    <t>天神</t>
  </si>
  <si>
    <t>浦上</t>
  </si>
  <si>
    <t>浜口</t>
  </si>
  <si>
    <t>地区合計</t>
  </si>
  <si>
    <t>ＮＳ   長崎新聞</t>
  </si>
  <si>
    <t>矢上</t>
  </si>
  <si>
    <t>日見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</si>
  <si>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</si>
  <si>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</si>
  <si>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</si>
  <si>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</si>
  <si>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</si>
  <si>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</si>
  <si>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</si>
  <si>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</si>
  <si>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</si>
  <si>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諫早北部</t>
  </si>
  <si>
    <t>大村市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</si>
  <si>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</si>
  <si>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</si>
  <si>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</si>
  <si>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</si>
  <si>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</si>
  <si>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</si>
  <si>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</si>
  <si>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</si>
  <si>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小浜</t>
  </si>
  <si>
    <t>加津佐</t>
  </si>
  <si>
    <t>早岐西</t>
  </si>
  <si>
    <t>稲荷</t>
  </si>
  <si>
    <t>佐世保中央</t>
  </si>
  <si>
    <t>俵町</t>
  </si>
  <si>
    <t>山ノ田</t>
  </si>
  <si>
    <t>春日</t>
  </si>
  <si>
    <t>大野</t>
  </si>
  <si>
    <t>勝富</t>
  </si>
  <si>
    <t>日野</t>
  </si>
  <si>
    <t>相ノ浦</t>
  </si>
  <si>
    <t>東彼杵郡</t>
  </si>
  <si>
    <t>川棚</t>
  </si>
  <si>
    <t>波佐見</t>
  </si>
  <si>
    <t>松浦市</t>
  </si>
  <si>
    <t>御厨</t>
  </si>
  <si>
    <t>今福</t>
  </si>
  <si>
    <t>北松浦郡(Ⅰ）</t>
  </si>
  <si>
    <t>佐々</t>
  </si>
  <si>
    <t>世知原</t>
  </si>
  <si>
    <t>吉井</t>
  </si>
  <si>
    <t>小佐々</t>
  </si>
  <si>
    <t>田平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</si>
  <si>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</si>
  <si>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</si>
  <si>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</si>
  <si>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</si>
  <si>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</si>
  <si>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</si>
  <si>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</si>
  <si>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</si>
  <si>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</si>
  <si>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</si>
  <si>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</si>
  <si>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</si>
  <si>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</si>
  <si>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</si>
  <si>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</si>
  <si>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</si>
  <si>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</si>
  <si>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</si>
  <si>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　平戸市</t>
  </si>
  <si>
    <t>　北松浦郡</t>
  </si>
  <si>
    <t>　南・北松浦郡</t>
  </si>
  <si>
    <t>ＮＫ　日経新聞</t>
  </si>
  <si>
    <t>口の津</t>
  </si>
  <si>
    <t>ＮＫ　日経新聞</t>
  </si>
  <si>
    <t>佐世保市</t>
  </si>
  <si>
    <t>ＮＫ　日経新聞</t>
  </si>
  <si>
    <t>佐世保東部</t>
  </si>
  <si>
    <t>ＮＫ　日経新聞</t>
  </si>
  <si>
    <t>ＮＫ　日経新聞</t>
  </si>
  <si>
    <t>ＮＫ　日経新聞</t>
  </si>
  <si>
    <t>ＮＫ　日経新聞</t>
  </si>
  <si>
    <t>ＮＫ　日経新聞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</si>
  <si>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</si>
  <si>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</si>
  <si>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</si>
  <si>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</si>
  <si>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</si>
  <si>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</si>
  <si>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</si>
  <si>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</si>
  <si>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　東彼杵郡</t>
  </si>
  <si>
    <t>日経新聞</t>
  </si>
  <si>
    <t>壱岐市</t>
  </si>
  <si>
    <t>対馬市</t>
  </si>
  <si>
    <t>　対馬市</t>
  </si>
  <si>
    <t>　壱岐市</t>
  </si>
  <si>
    <t>配布数</t>
  </si>
  <si>
    <t>部　 数</t>
  </si>
  <si>
    <t>サイズ</t>
  </si>
  <si>
    <t>北諫早</t>
  </si>
  <si>
    <t>南松浦・北松浦Ⅱ</t>
  </si>
  <si>
    <t>ＮＳ  長崎新聞</t>
  </si>
  <si>
    <t>ＮＳ 　長崎新聞</t>
  </si>
  <si>
    <t>　五島市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</si>
  <si>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</si>
  <si>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</si>
  <si>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</si>
  <si>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</si>
  <si>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</si>
  <si>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</si>
  <si>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</si>
  <si>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</si>
  <si>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</si>
  <si>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</si>
  <si>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</si>
  <si>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</si>
  <si>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</si>
  <si>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</si>
  <si>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</si>
  <si>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</si>
  <si>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</si>
  <si>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</si>
  <si>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</si>
  <si>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</si>
  <si>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</si>
  <si>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</si>
  <si>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</si>
  <si>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</si>
  <si>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</si>
  <si>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</si>
  <si>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</si>
  <si>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</si>
  <si>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</si>
  <si>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</si>
  <si>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</si>
  <si>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</si>
  <si>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</si>
  <si>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</si>
  <si>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</si>
  <si>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</si>
  <si>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</si>
  <si>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</si>
  <si>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</si>
  <si>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</si>
  <si>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</si>
  <si>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</si>
  <si>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</si>
  <si>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</si>
  <si>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</si>
  <si>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</si>
  <si>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</si>
  <si>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西有家</t>
  </si>
  <si>
    <t>北部</t>
  </si>
  <si>
    <t>折込総部数</t>
  </si>
  <si>
    <t>大浦</t>
  </si>
  <si>
    <t>大久保</t>
  </si>
  <si>
    <t>有馬*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</si>
  <si>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</si>
  <si>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</si>
  <si>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</si>
  <si>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</si>
  <si>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</si>
  <si>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</si>
  <si>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</si>
  <si>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相浦皆瀬</t>
  </si>
  <si>
    <t>東諫早</t>
  </si>
  <si>
    <t>南諫早</t>
  </si>
  <si>
    <t>早岐中央</t>
  </si>
  <si>
    <t>黒髪</t>
  </si>
  <si>
    <t>東彼杵</t>
  </si>
  <si>
    <t>江鹿</t>
  </si>
  <si>
    <t>西諌早</t>
  </si>
  <si>
    <t>滑石</t>
  </si>
  <si>
    <t>(　　)</t>
  </si>
  <si>
    <t>長崎中央S</t>
  </si>
  <si>
    <t>戸町S</t>
  </si>
  <si>
    <t>諫早西部S</t>
  </si>
  <si>
    <t>島原南部S</t>
  </si>
  <si>
    <t>島原北部S</t>
  </si>
  <si>
    <t>竹松S</t>
  </si>
  <si>
    <t>日宇・天神S</t>
  </si>
  <si>
    <t>令和     年     月     日</t>
  </si>
  <si>
    <t>川平S</t>
  </si>
  <si>
    <t>平山M</t>
  </si>
  <si>
    <t>大橋</t>
  </si>
  <si>
    <t>大村MS</t>
  </si>
  <si>
    <t>長与S</t>
  </si>
  <si>
    <t>深堀M</t>
  </si>
  <si>
    <t>滑石西MS</t>
  </si>
  <si>
    <t>大村東部MS</t>
  </si>
  <si>
    <t>大野S</t>
  </si>
  <si>
    <t>早岐南</t>
  </si>
  <si>
    <t>大村西部</t>
  </si>
  <si>
    <t>大村東部</t>
  </si>
  <si>
    <t>滑石</t>
  </si>
  <si>
    <t>　</t>
  </si>
  <si>
    <t>小榊AMNSK</t>
  </si>
  <si>
    <t>福田東部AMNK</t>
  </si>
  <si>
    <t>稲佐AMNK</t>
  </si>
  <si>
    <t>旭町AMNSK</t>
  </si>
  <si>
    <t>柳谷・白鳥AMNSK</t>
  </si>
  <si>
    <t>川平ANK</t>
  </si>
  <si>
    <t>大手AMNSK</t>
  </si>
  <si>
    <t>福田西部AMNK</t>
  </si>
  <si>
    <t>長与高田ANK</t>
  </si>
  <si>
    <t>中川K</t>
  </si>
  <si>
    <t>西山K</t>
  </si>
  <si>
    <t>長与K</t>
  </si>
  <si>
    <t>諫早久山K</t>
  </si>
  <si>
    <t>大村西部Ｋ</t>
  </si>
  <si>
    <t>大村東部K</t>
  </si>
  <si>
    <t>島原南部K</t>
  </si>
  <si>
    <t>島原北部K</t>
  </si>
  <si>
    <t>愛野K</t>
  </si>
  <si>
    <t>佐世保中央K</t>
  </si>
  <si>
    <t>御船福田K</t>
  </si>
  <si>
    <t>中里皆瀬K</t>
  </si>
  <si>
    <t>日野K</t>
  </si>
  <si>
    <t>新戸町</t>
  </si>
  <si>
    <t>南長崎</t>
  </si>
  <si>
    <t>俵町S</t>
  </si>
  <si>
    <t>立山桜町AN</t>
  </si>
  <si>
    <t>長崎駅前AN</t>
  </si>
  <si>
    <t>宝町天神ANK</t>
  </si>
  <si>
    <t>本河内ANK</t>
  </si>
  <si>
    <t>小島AMNK</t>
  </si>
  <si>
    <t>田上AMNSK</t>
  </si>
  <si>
    <t>大浦AMNSK</t>
  </si>
  <si>
    <t>城山AMNK</t>
  </si>
  <si>
    <t>城栄AMNSK</t>
  </si>
  <si>
    <t>茂里町・坂本ANK</t>
  </si>
  <si>
    <t>三原AMNSK</t>
  </si>
  <si>
    <t>住吉AMNSK</t>
  </si>
  <si>
    <t>南ヶ丘MK</t>
  </si>
  <si>
    <t>戸町MK</t>
  </si>
  <si>
    <t>道ノ尾AMNSK</t>
  </si>
  <si>
    <t>式見AMNK</t>
  </si>
  <si>
    <t>茂木AMNK</t>
  </si>
  <si>
    <t>日吉AMN</t>
  </si>
  <si>
    <t>香焼ＡＭＮK</t>
  </si>
  <si>
    <t>三和蚊焼ＡＭＮK</t>
  </si>
  <si>
    <t>高浜AYMN</t>
  </si>
  <si>
    <t>野母崎AYMN</t>
  </si>
  <si>
    <t>脇岬AYMNK</t>
  </si>
  <si>
    <t>★高島AYMN</t>
  </si>
  <si>
    <t>★離島扱い</t>
  </si>
  <si>
    <t>伊王島AYMN</t>
  </si>
  <si>
    <t>琴海村松AMK</t>
  </si>
  <si>
    <t>琴海長浦AMNK</t>
  </si>
  <si>
    <t>★池島AYMN</t>
  </si>
  <si>
    <t>黒崎・神浦AYMNK</t>
  </si>
  <si>
    <t>時津N</t>
  </si>
  <si>
    <t>長与ANK</t>
  </si>
  <si>
    <t>長与南ANK</t>
  </si>
  <si>
    <t>西海K</t>
  </si>
  <si>
    <t>★松島</t>
  </si>
  <si>
    <t>亀岳AMNSK</t>
  </si>
  <si>
    <t>大瀬戸AMNK</t>
  </si>
  <si>
    <t>西海AM</t>
  </si>
  <si>
    <t>本諫早MK</t>
  </si>
  <si>
    <t>西諫早K</t>
  </si>
  <si>
    <t>諫早南MSK</t>
  </si>
  <si>
    <t>飯盛AMK</t>
  </si>
  <si>
    <t>大草AMNK</t>
  </si>
  <si>
    <t>松原AMNSK</t>
  </si>
  <si>
    <t>福重AMNK</t>
  </si>
  <si>
    <t>大三東AYMNK</t>
  </si>
  <si>
    <t>島原松尾AYMNK</t>
  </si>
  <si>
    <t>愛野AYMSK</t>
  </si>
  <si>
    <t>吾妻AYMNSK</t>
  </si>
  <si>
    <t>西郷AYMNSK</t>
  </si>
  <si>
    <t>神代AYMNSK</t>
  </si>
  <si>
    <t>北串山AMN</t>
  </si>
  <si>
    <t>南串山AMNSK</t>
  </si>
  <si>
    <t>小浜AMNK</t>
  </si>
  <si>
    <t>雲仙AMNK</t>
  </si>
  <si>
    <t>千々石AYMNK</t>
  </si>
  <si>
    <t>深江布津A</t>
  </si>
  <si>
    <t>有家K</t>
  </si>
  <si>
    <t>西有家K</t>
  </si>
  <si>
    <t>南有馬MK</t>
  </si>
  <si>
    <t>口加MSK</t>
  </si>
  <si>
    <t>深江AYMK</t>
  </si>
  <si>
    <t>有家・西有家AY</t>
  </si>
  <si>
    <t>加津佐Ａ</t>
  </si>
  <si>
    <t>堂崎AM</t>
  </si>
  <si>
    <t>大宮・中央S</t>
  </si>
  <si>
    <t>早岐・大塔AMSK</t>
  </si>
  <si>
    <t>黒髪・日宇AMK</t>
  </si>
  <si>
    <t>天神・十郎A</t>
  </si>
  <si>
    <t>藤原A</t>
  </si>
  <si>
    <t>佐世保中央A</t>
  </si>
  <si>
    <t>佐世保西部A</t>
  </si>
  <si>
    <t>日野AMS</t>
  </si>
  <si>
    <t>俵町AK</t>
  </si>
  <si>
    <t>大野AK</t>
  </si>
  <si>
    <t>大野東AK</t>
  </si>
  <si>
    <t>相ノ浦AMSK</t>
  </si>
  <si>
    <t>中里皆瀬AM</t>
  </si>
  <si>
    <t>日宇MS</t>
  </si>
  <si>
    <t>三川内AYMNK</t>
  </si>
  <si>
    <t>楠泊AMNK</t>
  </si>
  <si>
    <t>★宇久Y</t>
  </si>
  <si>
    <t>川棚AMSK</t>
  </si>
  <si>
    <t>下波佐見AMNSK</t>
  </si>
  <si>
    <t>御厨AMNK</t>
  </si>
  <si>
    <t>調川AMNK</t>
  </si>
  <si>
    <t>★青島</t>
  </si>
  <si>
    <t>今福AMNK</t>
  </si>
  <si>
    <t>★福島AMNK</t>
  </si>
  <si>
    <t>★鷹島AMNK</t>
  </si>
  <si>
    <t>平戸SK</t>
  </si>
  <si>
    <t>★北松・大島AM</t>
  </si>
  <si>
    <t>★福江NK</t>
  </si>
  <si>
    <t>★福江</t>
  </si>
  <si>
    <t>★富江AMK</t>
  </si>
  <si>
    <t>★五島中央MS</t>
  </si>
  <si>
    <t>★崎山M</t>
  </si>
  <si>
    <t>★久賀島AM</t>
  </si>
  <si>
    <t>★三井楽AYMN</t>
  </si>
  <si>
    <t>★玉之浦AMN</t>
  </si>
  <si>
    <t>★富江A</t>
  </si>
  <si>
    <t>★奈留島AYMNK</t>
  </si>
  <si>
    <t>★若松AYMNK</t>
  </si>
  <si>
    <t>★岩瀬浦AMN</t>
  </si>
  <si>
    <t>★有川AYMNK</t>
  </si>
  <si>
    <t>★魚目AYMNK</t>
  </si>
  <si>
    <t>★北魚目AMN</t>
  </si>
  <si>
    <t>★小値賀AYMN</t>
  </si>
  <si>
    <t>★壱岐</t>
  </si>
  <si>
    <t>★壱岐</t>
  </si>
  <si>
    <t>★壱岐ASK</t>
  </si>
  <si>
    <t>★勝本AK</t>
  </si>
  <si>
    <t>★厳原町AYMNSK</t>
  </si>
  <si>
    <t>★比田勝AYM</t>
  </si>
  <si>
    <t>★佐須奈AM</t>
  </si>
  <si>
    <t>浦上K</t>
  </si>
  <si>
    <t>三原・女の都K</t>
  </si>
  <si>
    <t>住吉K</t>
  </si>
  <si>
    <t>佐世保西部NA</t>
  </si>
  <si>
    <t>西海西部AMNK</t>
  </si>
  <si>
    <t xml:space="preserve"> ＴＥＬ　0957-25-8422</t>
  </si>
  <si>
    <t xml:space="preserve"> FAX　0957-25-8423</t>
  </si>
  <si>
    <t>高梨AK</t>
  </si>
  <si>
    <t>江迎・鹿町ＡＮＭＫ</t>
  </si>
  <si>
    <t>世知原AMN</t>
  </si>
  <si>
    <t>臼ノ浦AMNK</t>
  </si>
  <si>
    <t>東彼杵AMNK</t>
  </si>
  <si>
    <t>肥前大島MNK</t>
  </si>
  <si>
    <t>早岐南AMＥＳ</t>
  </si>
  <si>
    <t>★青方AYMNK</t>
  </si>
  <si>
    <t>★奈良尾AYMNK</t>
  </si>
  <si>
    <t>新大工AMNK</t>
  </si>
  <si>
    <t>西山片淵AMNSK</t>
  </si>
  <si>
    <t>桜馬場AMNK</t>
  </si>
  <si>
    <t>八幡・浜町AMNSK</t>
  </si>
  <si>
    <t>東長崎ＡＭＮＳＫ</t>
  </si>
  <si>
    <t>矢上ＡＭＮＳＫ</t>
  </si>
  <si>
    <t>矢上南AＭNK</t>
  </si>
  <si>
    <t>古賀・つつじヶ丘ＡMＮSK</t>
  </si>
  <si>
    <t>時津中央AＭNK</t>
  </si>
  <si>
    <t>諫早駅前ＡMSK</t>
  </si>
  <si>
    <t>諫早北ＡMK</t>
  </si>
  <si>
    <t>喜々津ＡＮK</t>
  </si>
  <si>
    <t>平　戸AYN</t>
  </si>
  <si>
    <t>★岐宿AMNK</t>
  </si>
  <si>
    <t>田平AMNK</t>
  </si>
  <si>
    <t>志佐AMKS</t>
  </si>
  <si>
    <t>波佐見AMNSK</t>
  </si>
  <si>
    <t>★生月AYMN</t>
  </si>
  <si>
    <t>琴海北部AMNSK</t>
  </si>
  <si>
    <t>吉井世知原AMNSK</t>
  </si>
  <si>
    <t>布津AMYK</t>
  </si>
  <si>
    <t>佐々臼の浦AMNSK</t>
  </si>
  <si>
    <t>新港(三重)MSK</t>
  </si>
  <si>
    <t>日宇黒髪K</t>
  </si>
  <si>
    <t>多比良K</t>
  </si>
  <si>
    <t>高来AYMNSK</t>
  </si>
  <si>
    <t>(06.04)</t>
  </si>
  <si>
    <t>愛宕・大浦AN</t>
  </si>
  <si>
    <t>新戸町ANK</t>
  </si>
  <si>
    <t>南長崎ANK</t>
  </si>
  <si>
    <t>多比良AYMNK</t>
  </si>
  <si>
    <t>早岐AMNK</t>
  </si>
  <si>
    <t>日宇・天神MK</t>
  </si>
  <si>
    <t>滑石ANK</t>
  </si>
  <si>
    <t>北部AN</t>
  </si>
  <si>
    <t>俵町・稲荷</t>
  </si>
  <si>
    <t>有馬YMNK</t>
  </si>
  <si>
    <t>北有馬YMNK</t>
  </si>
  <si>
    <t>島原外港（南部）</t>
  </si>
  <si>
    <t>島原（北部）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</si>
</sst>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0_ ;[Red]\-#,##0\ "/>
    <numFmt numFmtId="186" formatCode="0;0;"/>
    <numFmt numFmtId="187" formatCode="#,##0.0;[Red]\-#,##0.0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0_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8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9"/>
      <color indexed="5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ashed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0" borderId="1">
      <alignment horizontal="distributed"/>
      <protection/>
    </xf>
    <xf numFmtId="0" fontId="66" fillId="0" borderId="0" applyNumberFormat="0" applyFill="0" applyBorder="0" applyAlignment="0" applyProtection="0"/>
    <xf numFmtId="0" fontId="67" fillId="26" borderId="2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70" fillId="0" borderId="4" applyNumberFormat="0" applyFill="0" applyAlignment="0" applyProtection="0"/>
    <xf numFmtId="0" fontId="71" fillId="29" borderId="0" applyNumberFormat="0" applyBorder="0" applyAlignment="0" applyProtection="0"/>
    <xf numFmtId="0" fontId="72" fillId="30" borderId="5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0" borderId="10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5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38" fontId="13" fillId="0" borderId="13" xfId="5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Continuous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Continuous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58" fontId="22" fillId="0" borderId="25" xfId="0" applyNumberFormat="1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8" fontId="0" fillId="33" borderId="0" xfId="50" applyFill="1" applyAlignment="1">
      <alignment/>
    </xf>
    <xf numFmtId="0" fontId="0" fillId="33" borderId="0" xfId="0" applyFill="1" applyAlignment="1">
      <alignment/>
    </xf>
    <xf numFmtId="0" fontId="13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38" fontId="4" fillId="33" borderId="0" xfId="50" applyFont="1" applyFill="1" applyAlignment="1" quotePrefix="1">
      <alignment horizontal="left" vertical="center"/>
    </xf>
    <xf numFmtId="38" fontId="0" fillId="33" borderId="0" xfId="50" applyFont="1" applyFill="1" applyAlignment="1">
      <alignment/>
    </xf>
    <xf numFmtId="38" fontId="1" fillId="33" borderId="0" xfId="50" applyFont="1" applyFill="1" applyAlignment="1">
      <alignment/>
    </xf>
    <xf numFmtId="38" fontId="0" fillId="33" borderId="0" xfId="50" applyFont="1" applyFill="1" applyAlignment="1">
      <alignment/>
    </xf>
    <xf numFmtId="38" fontId="5" fillId="33" borderId="29" xfId="50" applyFont="1" applyFill="1" applyBorder="1" applyAlignment="1">
      <alignment horizontal="centerContinuous" vertical="center"/>
    </xf>
    <xf numFmtId="38" fontId="7" fillId="33" borderId="24" xfId="50" applyFont="1" applyFill="1" applyBorder="1" applyAlignment="1">
      <alignment horizontal="centerContinuous" vertical="center"/>
    </xf>
    <xf numFmtId="0" fontId="1" fillId="33" borderId="24" xfId="0" applyFont="1" applyFill="1" applyBorder="1" applyAlignment="1">
      <alignment horizontal="centerContinuous" vertical="center"/>
    </xf>
    <xf numFmtId="38" fontId="7" fillId="33" borderId="11" xfId="50" applyFont="1" applyFill="1" applyBorder="1" applyAlignment="1">
      <alignment horizontal="centerContinuous" vertical="center"/>
    </xf>
    <xf numFmtId="38" fontId="5" fillId="33" borderId="18" xfId="50" applyFont="1" applyFill="1" applyBorder="1" applyAlignment="1">
      <alignment horizontal="centerContinuous" vertical="center"/>
    </xf>
    <xf numFmtId="38" fontId="5" fillId="33" borderId="24" xfId="50" applyFont="1" applyFill="1" applyBorder="1" applyAlignment="1">
      <alignment horizontal="centerContinuous" vertical="center"/>
    </xf>
    <xf numFmtId="38" fontId="5" fillId="33" borderId="11" xfId="50" applyFont="1" applyFill="1" applyBorder="1" applyAlignment="1">
      <alignment horizontal="centerContinuous" vertical="center"/>
    </xf>
    <xf numFmtId="38" fontId="1" fillId="33" borderId="11" xfId="50" applyFont="1" applyFill="1" applyBorder="1" applyAlignment="1">
      <alignment horizontal="centerContinuous" vertical="center"/>
    </xf>
    <xf numFmtId="38" fontId="5" fillId="33" borderId="18" xfId="5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2" fillId="33" borderId="30" xfId="0" applyFont="1" applyFill="1" applyBorder="1" applyAlignment="1">
      <alignment horizontal="center"/>
    </xf>
    <xf numFmtId="38" fontId="8" fillId="33" borderId="0" xfId="50" applyFont="1" applyFill="1" applyAlignment="1">
      <alignment/>
    </xf>
    <xf numFmtId="38" fontId="0" fillId="33" borderId="0" xfId="50" applyFill="1" applyAlignment="1">
      <alignment vertical="center"/>
    </xf>
    <xf numFmtId="38" fontId="8" fillId="33" borderId="25" xfId="50" applyFont="1" applyFill="1" applyBorder="1" applyAlignment="1">
      <alignment horizontal="center" vertical="center"/>
    </xf>
    <xf numFmtId="38" fontId="21" fillId="33" borderId="26" xfId="5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vertical="center"/>
    </xf>
    <xf numFmtId="38" fontId="12" fillId="33" borderId="0" xfId="50" applyFont="1" applyFill="1" applyAlignment="1">
      <alignment/>
    </xf>
    <xf numFmtId="38" fontId="0" fillId="33" borderId="0" xfId="50" applyFill="1" applyBorder="1" applyAlignment="1">
      <alignment/>
    </xf>
    <xf numFmtId="38" fontId="18" fillId="0" borderId="31" xfId="50" applyFont="1" applyFill="1" applyBorder="1" applyAlignment="1">
      <alignment/>
    </xf>
    <xf numFmtId="38" fontId="14" fillId="0" borderId="32" xfId="50" applyFont="1" applyFill="1" applyBorder="1" applyAlignment="1">
      <alignment horizontal="distributed"/>
    </xf>
    <xf numFmtId="38" fontId="0" fillId="0" borderId="0" xfId="50" applyFont="1" applyFill="1" applyAlignment="1" quotePrefix="1">
      <alignment horizontal="center" vertical="center"/>
    </xf>
    <xf numFmtId="49" fontId="1" fillId="0" borderId="33" xfId="50" applyNumberFormat="1" applyFont="1" applyFill="1" applyBorder="1" applyAlignment="1">
      <alignment horizontal="center" vertical="center"/>
    </xf>
    <xf numFmtId="38" fontId="14" fillId="0" borderId="20" xfId="50" applyFont="1" applyFill="1" applyBorder="1" applyAlignment="1">
      <alignment horizontal="center" vertical="center"/>
    </xf>
    <xf numFmtId="38" fontId="1" fillId="0" borderId="34" xfId="50" applyFont="1" applyFill="1" applyBorder="1" applyAlignment="1">
      <alignment horizontal="center" vertical="center"/>
    </xf>
    <xf numFmtId="38" fontId="7" fillId="0" borderId="35" xfId="50" applyFont="1" applyFill="1" applyBorder="1" applyAlignment="1">
      <alignment horizontal="center" vertical="center"/>
    </xf>
    <xf numFmtId="38" fontId="0" fillId="0" borderId="0" xfId="50" applyFill="1" applyAlignment="1">
      <alignment/>
    </xf>
    <xf numFmtId="38" fontId="6" fillId="0" borderId="0" xfId="50" applyFont="1" applyFill="1" applyAlignment="1" quotePrefix="1">
      <alignment horizontal="left" vertical="top"/>
    </xf>
    <xf numFmtId="38" fontId="6" fillId="0" borderId="0" xfId="50" applyFont="1" applyFill="1" applyBorder="1" applyAlignment="1" quotePrefix="1">
      <alignment horizontal="left" vertical="center"/>
    </xf>
    <xf numFmtId="38" fontId="1" fillId="0" borderId="36" xfId="50" applyFont="1" applyFill="1" applyBorder="1" applyAlignment="1">
      <alignment vertical="center"/>
    </xf>
    <xf numFmtId="38" fontId="12" fillId="0" borderId="0" xfId="50" applyFont="1" applyFill="1" applyAlignment="1">
      <alignment/>
    </xf>
    <xf numFmtId="38" fontId="0" fillId="0" borderId="0" xfId="50" applyFill="1" applyBorder="1" applyAlignment="1">
      <alignment/>
    </xf>
    <xf numFmtId="38" fontId="1" fillId="0" borderId="36" xfId="50" applyFont="1" applyFill="1" applyBorder="1" applyAlignment="1" quotePrefix="1">
      <alignment vertical="center"/>
    </xf>
    <xf numFmtId="38" fontId="17" fillId="0" borderId="0" xfId="50" applyFont="1" applyFill="1" applyAlignment="1">
      <alignment/>
    </xf>
    <xf numFmtId="38" fontId="5" fillId="0" borderId="0" xfId="50" applyFont="1" applyFill="1" applyBorder="1" applyAlignment="1">
      <alignment/>
    </xf>
    <xf numFmtId="38" fontId="0" fillId="0" borderId="0" xfId="50" applyFont="1" applyFill="1" applyAlignment="1">
      <alignment/>
    </xf>
    <xf numFmtId="0" fontId="14" fillId="0" borderId="0" xfId="0" applyFont="1" applyFill="1" applyAlignment="1">
      <alignment/>
    </xf>
    <xf numFmtId="38" fontId="0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/>
    </xf>
    <xf numFmtId="38" fontId="1" fillId="0" borderId="0" xfId="50" applyFont="1" applyFill="1" applyBorder="1" applyAlignment="1">
      <alignment/>
    </xf>
    <xf numFmtId="38" fontId="0" fillId="0" borderId="0" xfId="50" applyFont="1" applyFill="1" applyAlignment="1">
      <alignment/>
    </xf>
    <xf numFmtId="38" fontId="7" fillId="0" borderId="0" xfId="50" applyFont="1" applyFill="1" applyBorder="1" applyAlignment="1">
      <alignment/>
    </xf>
    <xf numFmtId="38" fontId="5" fillId="0" borderId="0" xfId="50" applyFont="1" applyFill="1" applyBorder="1" applyAlignment="1" quotePrefix="1">
      <alignment vertical="center"/>
    </xf>
    <xf numFmtId="38" fontId="6" fillId="0" borderId="0" xfId="50" applyFont="1" applyFill="1" applyAlignment="1">
      <alignment vertical="top"/>
    </xf>
    <xf numFmtId="38" fontId="5" fillId="0" borderId="29" xfId="50" applyFont="1" applyFill="1" applyBorder="1" applyAlignment="1">
      <alignment horizontal="centerContinuous" vertical="center"/>
    </xf>
    <xf numFmtId="38" fontId="7" fillId="0" borderId="24" xfId="50" applyFont="1" applyFill="1" applyBorder="1" applyAlignment="1">
      <alignment horizontal="centerContinuous" vertical="center"/>
    </xf>
    <xf numFmtId="0" fontId="1" fillId="0" borderId="24" xfId="0" applyFont="1" applyFill="1" applyBorder="1" applyAlignment="1">
      <alignment horizontal="centerContinuous" vertical="center"/>
    </xf>
    <xf numFmtId="38" fontId="7" fillId="0" borderId="11" xfId="50" applyFont="1" applyFill="1" applyBorder="1" applyAlignment="1">
      <alignment horizontal="centerContinuous" vertical="center"/>
    </xf>
    <xf numFmtId="38" fontId="5" fillId="0" borderId="18" xfId="50" applyFont="1" applyFill="1" applyBorder="1" applyAlignment="1">
      <alignment horizontal="centerContinuous" vertical="center"/>
    </xf>
    <xf numFmtId="38" fontId="5" fillId="0" borderId="24" xfId="50" applyFont="1" applyFill="1" applyBorder="1" applyAlignment="1">
      <alignment horizontal="centerContinuous" vertical="center"/>
    </xf>
    <xf numFmtId="38" fontId="5" fillId="0" borderId="11" xfId="50" applyFont="1" applyFill="1" applyBorder="1" applyAlignment="1">
      <alignment horizontal="centerContinuous" vertical="center"/>
    </xf>
    <xf numFmtId="38" fontId="1" fillId="0" borderId="11" xfId="50" applyFont="1" applyFill="1" applyBorder="1" applyAlignment="1">
      <alignment horizontal="centerContinuous" vertical="center"/>
    </xf>
    <xf numFmtId="38" fontId="5" fillId="0" borderId="18" xfId="5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2" fillId="0" borderId="30" xfId="0" applyFont="1" applyFill="1" applyBorder="1" applyAlignment="1">
      <alignment horizontal="center"/>
    </xf>
    <xf numFmtId="38" fontId="8" fillId="0" borderId="0" xfId="50" applyFont="1" applyFill="1" applyAlignment="1">
      <alignment/>
    </xf>
    <xf numFmtId="38" fontId="0" fillId="0" borderId="0" xfId="50" applyFill="1" applyAlignment="1">
      <alignment vertical="center"/>
    </xf>
    <xf numFmtId="38" fontId="8" fillId="0" borderId="25" xfId="50" applyFont="1" applyFill="1" applyBorder="1" applyAlignment="1">
      <alignment horizontal="center" vertical="center"/>
    </xf>
    <xf numFmtId="38" fontId="21" fillId="0" borderId="26" xfId="5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38" fontId="16" fillId="0" borderId="0" xfId="50" applyFont="1" applyFill="1" applyAlignment="1">
      <alignment/>
    </xf>
    <xf numFmtId="38" fontId="0" fillId="0" borderId="0" xfId="50" applyFont="1" applyFill="1" applyAlignment="1">
      <alignment/>
    </xf>
    <xf numFmtId="38" fontId="13" fillId="0" borderId="0" xfId="50" applyFont="1" applyFill="1" applyAlignment="1">
      <alignment horizontal="left" vertical="top"/>
    </xf>
    <xf numFmtId="38" fontId="25" fillId="0" borderId="0" xfId="50" applyFont="1" applyFill="1" applyBorder="1" applyAlignment="1">
      <alignment vertical="top"/>
    </xf>
    <xf numFmtId="38" fontId="25" fillId="0" borderId="0" xfId="50" applyFont="1" applyFill="1" applyAlignment="1">
      <alignment vertical="top"/>
    </xf>
    <xf numFmtId="38" fontId="6" fillId="0" borderId="0" xfId="50" applyFont="1" applyFill="1" applyAlignment="1">
      <alignment/>
    </xf>
    <xf numFmtId="38" fontId="1" fillId="0" borderId="36" xfId="50" applyFont="1" applyFill="1" applyBorder="1" applyAlignment="1">
      <alignment vertical="center" shrinkToFit="1"/>
    </xf>
    <xf numFmtId="0" fontId="13" fillId="0" borderId="0" xfId="0" applyFont="1" applyFill="1" applyAlignment="1">
      <alignment/>
    </xf>
    <xf numFmtId="38" fontId="1" fillId="0" borderId="29" xfId="50" applyFont="1" applyFill="1" applyBorder="1" applyAlignment="1">
      <alignment horizontal="centerContinuous" vertical="center"/>
    </xf>
    <xf numFmtId="38" fontId="0" fillId="0" borderId="24" xfId="50" applyFont="1" applyFill="1" applyBorder="1" applyAlignment="1">
      <alignment horizontal="centerContinuous" vertical="center"/>
    </xf>
    <xf numFmtId="38" fontId="0" fillId="0" borderId="12" xfId="50" applyFont="1" applyFill="1" applyBorder="1" applyAlignment="1">
      <alignment horizontal="centerContinuous" vertical="center"/>
    </xf>
    <xf numFmtId="38" fontId="1" fillId="0" borderId="24" xfId="50" applyFont="1" applyFill="1" applyBorder="1" applyAlignment="1">
      <alignment horizontal="centerContinuous" vertical="center"/>
    </xf>
    <xf numFmtId="38" fontId="0" fillId="0" borderId="24" xfId="50" applyFont="1" applyFill="1" applyBorder="1" applyAlignment="1">
      <alignment horizontal="centerContinuous" vertical="center"/>
    </xf>
    <xf numFmtId="38" fontId="0" fillId="0" borderId="12" xfId="50" applyFont="1" applyFill="1" applyBorder="1" applyAlignment="1">
      <alignment horizontal="centerContinuous" vertical="center"/>
    </xf>
    <xf numFmtId="38" fontId="0" fillId="0" borderId="24" xfId="50" applyFont="1" applyFill="1" applyBorder="1" applyAlignment="1">
      <alignment horizontal="centerContinuous"/>
    </xf>
    <xf numFmtId="38" fontId="0" fillId="0" borderId="12" xfId="50" applyFont="1" applyFill="1" applyBorder="1" applyAlignment="1">
      <alignment horizontal="centerContinuous"/>
    </xf>
    <xf numFmtId="38" fontId="6" fillId="0" borderId="37" xfId="50" applyFont="1" applyFill="1" applyBorder="1" applyAlignment="1">
      <alignment horizontal="center" vertical="center"/>
    </xf>
    <xf numFmtId="38" fontId="6" fillId="0" borderId="38" xfId="50" applyFont="1" applyFill="1" applyBorder="1" applyAlignment="1">
      <alignment horizontal="center" vertical="center"/>
    </xf>
    <xf numFmtId="38" fontId="6" fillId="0" borderId="39" xfId="50" applyFont="1" applyFill="1" applyBorder="1" applyAlignment="1">
      <alignment horizontal="center" vertical="center"/>
    </xf>
    <xf numFmtId="38" fontId="6" fillId="0" borderId="40" xfId="50" applyFont="1" applyFill="1" applyBorder="1" applyAlignment="1">
      <alignment horizontal="center" vertical="center"/>
    </xf>
    <xf numFmtId="38" fontId="1" fillId="0" borderId="41" xfId="50" applyFont="1" applyFill="1" applyBorder="1" applyAlignment="1">
      <alignment horizontal="center" vertical="center"/>
    </xf>
    <xf numFmtId="38" fontId="14" fillId="0" borderId="42" xfId="50" applyFont="1" applyFill="1" applyBorder="1" applyAlignment="1">
      <alignment horizontal="distributed"/>
    </xf>
    <xf numFmtId="38" fontId="18" fillId="0" borderId="31" xfId="50" applyFont="1" applyFill="1" applyBorder="1" applyAlignment="1" applyProtection="1">
      <alignment/>
      <protection/>
    </xf>
    <xf numFmtId="38" fontId="6" fillId="0" borderId="28" xfId="50" applyFont="1" applyFill="1" applyBorder="1" applyAlignment="1">
      <alignment horizontal="center" vertical="center"/>
    </xf>
    <xf numFmtId="38" fontId="18" fillId="0" borderId="43" xfId="50" applyFont="1" applyFill="1" applyBorder="1" applyAlignment="1">
      <alignment/>
    </xf>
    <xf numFmtId="38" fontId="18" fillId="0" borderId="44" xfId="50" applyFont="1" applyFill="1" applyBorder="1" applyAlignment="1">
      <alignment horizontal="right" vertical="center"/>
    </xf>
    <xf numFmtId="38" fontId="18" fillId="0" borderId="45" xfId="50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distributed"/>
    </xf>
    <xf numFmtId="38" fontId="1" fillId="0" borderId="27" xfId="50" applyFont="1" applyFill="1" applyBorder="1" applyAlignment="1">
      <alignment/>
    </xf>
    <xf numFmtId="38" fontId="1" fillId="0" borderId="46" xfId="50" applyFont="1" applyFill="1" applyBorder="1" applyAlignment="1">
      <alignment/>
    </xf>
    <xf numFmtId="38" fontId="20" fillId="0" borderId="28" xfId="50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0" fontId="1" fillId="0" borderId="47" xfId="0" applyFont="1" applyFill="1" applyBorder="1" applyAlignment="1">
      <alignment/>
    </xf>
    <xf numFmtId="38" fontId="18" fillId="0" borderId="48" xfId="50" applyFont="1" applyFill="1" applyBorder="1" applyAlignment="1">
      <alignment/>
    </xf>
    <xf numFmtId="38" fontId="14" fillId="0" borderId="13" xfId="50" applyFont="1" applyFill="1" applyBorder="1" applyAlignment="1">
      <alignment horizontal="distributed"/>
    </xf>
    <xf numFmtId="38" fontId="14" fillId="0" borderId="49" xfId="50" applyFont="1" applyFill="1" applyBorder="1" applyAlignment="1">
      <alignment horizontal="distributed"/>
    </xf>
    <xf numFmtId="38" fontId="18" fillId="0" borderId="50" xfId="50" applyFont="1" applyFill="1" applyBorder="1" applyAlignment="1">
      <alignment/>
    </xf>
    <xf numFmtId="38" fontId="18" fillId="0" borderId="51" xfId="5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38" fontId="6" fillId="0" borderId="52" xfId="50" applyFont="1" applyFill="1" applyBorder="1" applyAlignment="1">
      <alignment horizontal="center"/>
    </xf>
    <xf numFmtId="38" fontId="18" fillId="0" borderId="53" xfId="50" applyFont="1" applyFill="1" applyBorder="1" applyAlignment="1">
      <alignment/>
    </xf>
    <xf numFmtId="38" fontId="18" fillId="0" borderId="50" xfId="50" applyFont="1" applyFill="1" applyBorder="1" applyAlignment="1" applyProtection="1">
      <alignment/>
      <protection/>
    </xf>
    <xf numFmtId="38" fontId="18" fillId="0" borderId="54" xfId="50" applyFont="1" applyFill="1" applyBorder="1" applyAlignment="1">
      <alignment horizontal="center" vertical="center"/>
    </xf>
    <xf numFmtId="38" fontId="18" fillId="0" borderId="55" xfId="50" applyFont="1" applyFill="1" applyBorder="1" applyAlignment="1">
      <alignment horizontal="center" vertical="center"/>
    </xf>
    <xf numFmtId="38" fontId="14" fillId="0" borderId="47" xfId="50" applyFont="1" applyFill="1" applyBorder="1" applyAlignment="1">
      <alignment horizontal="distributed"/>
    </xf>
    <xf numFmtId="38" fontId="6" fillId="0" borderId="56" xfId="50" applyFont="1" applyFill="1" applyBorder="1" applyAlignment="1">
      <alignment horizontal="center" vertical="center"/>
    </xf>
    <xf numFmtId="38" fontId="18" fillId="0" borderId="48" xfId="50" applyFont="1" applyFill="1" applyBorder="1" applyAlignment="1" applyProtection="1">
      <alignment/>
      <protection/>
    </xf>
    <xf numFmtId="38" fontId="1" fillId="0" borderId="29" xfId="50" applyFont="1" applyFill="1" applyBorder="1" applyAlignment="1">
      <alignment horizontal="centerContinuous" vertical="center"/>
    </xf>
    <xf numFmtId="38" fontId="1" fillId="0" borderId="24" xfId="50" applyFont="1" applyFill="1" applyBorder="1" applyAlignment="1">
      <alignment horizontal="centerContinuous" vertical="center"/>
    </xf>
    <xf numFmtId="38" fontId="1" fillId="0" borderId="57" xfId="50" applyFont="1" applyFill="1" applyBorder="1" applyAlignment="1">
      <alignment/>
    </xf>
    <xf numFmtId="38" fontId="1" fillId="0" borderId="58" xfId="50" applyFont="1" applyFill="1" applyBorder="1" applyAlignment="1">
      <alignment/>
    </xf>
    <xf numFmtId="38" fontId="6" fillId="0" borderId="42" xfId="50" applyFont="1" applyFill="1" applyBorder="1" applyAlignment="1">
      <alignment horizontal="center"/>
    </xf>
    <xf numFmtId="38" fontId="29" fillId="0" borderId="13" xfId="5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38" fontId="6" fillId="0" borderId="30" xfId="50" applyFont="1" applyFill="1" applyBorder="1" applyAlignment="1">
      <alignment horizontal="center"/>
    </xf>
    <xf numFmtId="38" fontId="18" fillId="0" borderId="43" xfId="50" applyFont="1" applyFill="1" applyBorder="1" applyAlignment="1" applyProtection="1">
      <alignment/>
      <protection/>
    </xf>
    <xf numFmtId="0" fontId="1" fillId="0" borderId="61" xfId="0" applyFont="1" applyFill="1" applyBorder="1" applyAlignment="1">
      <alignment/>
    </xf>
    <xf numFmtId="38" fontId="18" fillId="0" borderId="62" xfId="50" applyFont="1" applyFill="1" applyBorder="1" applyAlignment="1" applyProtection="1">
      <alignment/>
      <protection/>
    </xf>
    <xf numFmtId="38" fontId="1" fillId="0" borderId="63" xfId="50" applyFont="1" applyFill="1" applyBorder="1" applyAlignment="1">
      <alignment/>
    </xf>
    <xf numFmtId="38" fontId="14" fillId="0" borderId="64" xfId="50" applyFont="1" applyFill="1" applyBorder="1" applyAlignment="1">
      <alignment horizontal="distributed"/>
    </xf>
    <xf numFmtId="38" fontId="18" fillId="0" borderId="62" xfId="50" applyFont="1" applyFill="1" applyBorder="1" applyAlignment="1">
      <alignment/>
    </xf>
    <xf numFmtId="38" fontId="18" fillId="0" borderId="65" xfId="50" applyFont="1" applyFill="1" applyBorder="1" applyAlignment="1">
      <alignment/>
    </xf>
    <xf numFmtId="38" fontId="9" fillId="0" borderId="47" xfId="50" applyFont="1" applyFill="1" applyBorder="1" applyAlignment="1">
      <alignment horizontal="distributed"/>
    </xf>
    <xf numFmtId="38" fontId="14" fillId="0" borderId="47" xfId="50" applyFont="1" applyFill="1" applyBorder="1" applyAlignment="1">
      <alignment vertical="top" shrinkToFit="1"/>
    </xf>
    <xf numFmtId="38" fontId="18" fillId="0" borderId="48" xfId="50" applyFont="1" applyFill="1" applyBorder="1" applyAlignment="1">
      <alignment/>
    </xf>
    <xf numFmtId="38" fontId="18" fillId="0" borderId="53" xfId="50" applyFont="1" applyFill="1" applyBorder="1" applyAlignment="1" applyProtection="1">
      <alignment/>
      <protection/>
    </xf>
    <xf numFmtId="38" fontId="14" fillId="0" borderId="30" xfId="50" applyFont="1" applyFill="1" applyBorder="1" applyAlignment="1">
      <alignment horizontal="distributed"/>
    </xf>
    <xf numFmtId="38" fontId="0" fillId="0" borderId="24" xfId="50" applyFont="1" applyFill="1" applyBorder="1" applyAlignment="1">
      <alignment horizontal="centerContinuous"/>
    </xf>
    <xf numFmtId="38" fontId="0" fillId="0" borderId="12" xfId="50" applyFont="1" applyFill="1" applyBorder="1" applyAlignment="1">
      <alignment horizontal="centerContinuous"/>
    </xf>
    <xf numFmtId="38" fontId="0" fillId="0" borderId="47" xfId="50" applyFill="1" applyBorder="1" applyAlignment="1">
      <alignment/>
    </xf>
    <xf numFmtId="38" fontId="18" fillId="0" borderId="31" xfId="50" applyFont="1" applyFill="1" applyBorder="1" applyAlignment="1">
      <alignment horizontal="right"/>
    </xf>
    <xf numFmtId="38" fontId="18" fillId="0" borderId="50" xfId="50" applyFont="1" applyFill="1" applyBorder="1" applyAlignment="1">
      <alignment horizontal="right"/>
    </xf>
    <xf numFmtId="38" fontId="18" fillId="0" borderId="48" xfId="50" applyFont="1" applyFill="1" applyBorder="1" applyAlignment="1">
      <alignment horizontal="right"/>
    </xf>
    <xf numFmtId="38" fontId="30" fillId="0" borderId="50" xfId="50" applyFont="1" applyFill="1" applyBorder="1" applyAlignment="1">
      <alignment horizontal="right"/>
    </xf>
    <xf numFmtId="38" fontId="33" fillId="0" borderId="57" xfId="50" applyFont="1" applyFill="1" applyBorder="1" applyAlignment="1">
      <alignment/>
    </xf>
    <xf numFmtId="38" fontId="29" fillId="0" borderId="42" xfId="50" applyFont="1" applyFill="1" applyBorder="1" applyAlignment="1">
      <alignment vertical="top"/>
    </xf>
    <xf numFmtId="38" fontId="30" fillId="0" borderId="31" xfId="50" applyFont="1" applyFill="1" applyBorder="1" applyAlignment="1">
      <alignment horizontal="right"/>
    </xf>
    <xf numFmtId="38" fontId="33" fillId="0" borderId="46" xfId="50" applyFont="1" applyFill="1" applyBorder="1" applyAlignment="1">
      <alignment/>
    </xf>
    <xf numFmtId="38" fontId="1" fillId="0" borderId="66" xfId="50" applyFont="1" applyFill="1" applyBorder="1" applyAlignment="1">
      <alignment/>
    </xf>
    <xf numFmtId="0" fontId="18" fillId="0" borderId="31" xfId="50" applyNumberFormat="1" applyFont="1" applyFill="1" applyBorder="1" applyAlignment="1" applyProtection="1">
      <alignment/>
      <protection/>
    </xf>
    <xf numFmtId="38" fontId="14" fillId="0" borderId="67" xfId="50" applyFont="1" applyFill="1" applyBorder="1" applyAlignment="1">
      <alignment horizontal="distributed"/>
    </xf>
    <xf numFmtId="38" fontId="14" fillId="0" borderId="13" xfId="50" applyFont="1" applyFill="1" applyBorder="1" applyAlignment="1">
      <alignment/>
    </xf>
    <xf numFmtId="38" fontId="14" fillId="0" borderId="37" xfId="50" applyFont="1" applyFill="1" applyBorder="1" applyAlignment="1">
      <alignment horizontal="center" vertical="center"/>
    </xf>
    <xf numFmtId="38" fontId="1" fillId="0" borderId="34" xfId="50" applyFont="1" applyFill="1" applyBorder="1" applyAlignment="1">
      <alignment horizontal="centerContinuous" vertical="center"/>
    </xf>
    <xf numFmtId="38" fontId="1" fillId="0" borderId="68" xfId="50" applyFont="1" applyFill="1" applyBorder="1" applyAlignment="1">
      <alignment horizontal="centerContinuous" vertical="center"/>
    </xf>
    <xf numFmtId="0" fontId="1" fillId="0" borderId="33" xfId="50" applyNumberFormat="1" applyFont="1" applyFill="1" applyBorder="1" applyAlignment="1">
      <alignment horizontal="center" vertical="center"/>
    </xf>
    <xf numFmtId="38" fontId="18" fillId="0" borderId="69" xfId="50" applyFont="1" applyFill="1" applyBorder="1" applyAlignment="1">
      <alignment/>
    </xf>
    <xf numFmtId="38" fontId="25" fillId="0" borderId="0" xfId="50" applyFont="1" applyFill="1" applyAlignment="1">
      <alignment horizontal="right" vertical="top"/>
    </xf>
    <xf numFmtId="38" fontId="25" fillId="0" borderId="0" xfId="50" applyFont="1" applyFill="1" applyBorder="1" applyAlignment="1">
      <alignment horizontal="right" vertical="top"/>
    </xf>
    <xf numFmtId="38" fontId="35" fillId="0" borderId="70" xfId="50" applyFont="1" applyFill="1" applyBorder="1" applyAlignment="1">
      <alignment/>
    </xf>
    <xf numFmtId="38" fontId="35" fillId="0" borderId="71" xfId="50" applyFont="1" applyFill="1" applyBorder="1" applyAlignment="1">
      <alignment/>
    </xf>
    <xf numFmtId="38" fontId="35" fillId="0" borderId="72" xfId="50" applyFont="1" applyFill="1" applyBorder="1" applyAlignment="1">
      <alignment/>
    </xf>
    <xf numFmtId="38" fontId="35" fillId="0" borderId="43" xfId="50" applyFont="1" applyFill="1" applyBorder="1" applyAlignment="1">
      <alignment/>
    </xf>
    <xf numFmtId="38" fontId="35" fillId="0" borderId="73" xfId="50" applyFont="1" applyFill="1" applyBorder="1" applyAlignment="1">
      <alignment horizontal="center"/>
    </xf>
    <xf numFmtId="38" fontId="14" fillId="0" borderId="13" xfId="50" applyFont="1" applyFill="1" applyBorder="1" applyAlignment="1">
      <alignment shrinkToFit="1"/>
    </xf>
    <xf numFmtId="38" fontId="18" fillId="0" borderId="74" xfId="50" applyFont="1" applyFill="1" applyBorder="1" applyAlignment="1">
      <alignment/>
    </xf>
    <xf numFmtId="38" fontId="14" fillId="0" borderId="67" xfId="50" applyFont="1" applyFill="1" applyBorder="1" applyAlignment="1">
      <alignment shrinkToFit="1"/>
    </xf>
    <xf numFmtId="38" fontId="35" fillId="0" borderId="48" xfId="50" applyFont="1" applyFill="1" applyBorder="1" applyAlignment="1">
      <alignment/>
    </xf>
    <xf numFmtId="38" fontId="36" fillId="0" borderId="29" xfId="50" applyFont="1" applyFill="1" applyBorder="1" applyAlignment="1">
      <alignment horizontal="centerContinuous" vertical="center"/>
    </xf>
    <xf numFmtId="38" fontId="35" fillId="0" borderId="24" xfId="50" applyFont="1" applyFill="1" applyBorder="1" applyAlignment="1">
      <alignment horizontal="centerContinuous" vertical="center"/>
    </xf>
    <xf numFmtId="38" fontId="35" fillId="0" borderId="12" xfId="50" applyFont="1" applyFill="1" applyBorder="1" applyAlignment="1">
      <alignment horizontal="centerContinuous" vertical="center"/>
    </xf>
    <xf numFmtId="38" fontId="36" fillId="0" borderId="24" xfId="50" applyFont="1" applyFill="1" applyBorder="1" applyAlignment="1">
      <alignment horizontal="centerContinuous" vertical="center"/>
    </xf>
    <xf numFmtId="38" fontId="35" fillId="0" borderId="24" xfId="50" applyFont="1" applyFill="1" applyBorder="1" applyAlignment="1">
      <alignment horizontal="centerContinuous"/>
    </xf>
    <xf numFmtId="38" fontId="35" fillId="0" borderId="12" xfId="50" applyFont="1" applyFill="1" applyBorder="1" applyAlignment="1">
      <alignment horizontal="centerContinuous"/>
    </xf>
    <xf numFmtId="38" fontId="37" fillId="0" borderId="37" xfId="50" applyFont="1" applyFill="1" applyBorder="1" applyAlignment="1">
      <alignment horizontal="center" vertical="center"/>
    </xf>
    <xf numFmtId="38" fontId="37" fillId="0" borderId="38" xfId="50" applyFont="1" applyFill="1" applyBorder="1" applyAlignment="1">
      <alignment horizontal="center" vertical="center"/>
    </xf>
    <xf numFmtId="38" fontId="37" fillId="0" borderId="39" xfId="50" applyFont="1" applyFill="1" applyBorder="1" applyAlignment="1">
      <alignment horizontal="center" vertical="center"/>
    </xf>
    <xf numFmtId="38" fontId="37" fillId="0" borderId="23" xfId="50" applyFont="1" applyFill="1" applyBorder="1" applyAlignment="1">
      <alignment horizontal="center" vertical="center"/>
    </xf>
    <xf numFmtId="38" fontId="37" fillId="0" borderId="19" xfId="50" applyFont="1" applyFill="1" applyBorder="1" applyAlignment="1">
      <alignment horizontal="center" vertical="center"/>
    </xf>
    <xf numFmtId="38" fontId="37" fillId="0" borderId="40" xfId="5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/>
    </xf>
    <xf numFmtId="38" fontId="37" fillId="0" borderId="54" xfId="50" applyFont="1" applyFill="1" applyBorder="1" applyAlignment="1">
      <alignment horizontal="center" vertical="center"/>
    </xf>
    <xf numFmtId="38" fontId="36" fillId="0" borderId="41" xfId="5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/>
    </xf>
    <xf numFmtId="38" fontId="36" fillId="0" borderId="76" xfId="50" applyFont="1" applyFill="1" applyBorder="1" applyAlignment="1">
      <alignment horizontal="center" vertical="center"/>
    </xf>
    <xf numFmtId="38" fontId="37" fillId="0" borderId="77" xfId="50" applyFont="1" applyFill="1" applyBorder="1" applyAlignment="1">
      <alignment horizontal="center" vertical="center"/>
    </xf>
    <xf numFmtId="38" fontId="37" fillId="0" borderId="55" xfId="50" applyFont="1" applyFill="1" applyBorder="1" applyAlignment="1">
      <alignment horizontal="center" vertical="center"/>
    </xf>
    <xf numFmtId="38" fontId="26" fillId="0" borderId="14" xfId="50" applyFont="1" applyFill="1" applyBorder="1" applyAlignment="1">
      <alignment horizontal="distributed"/>
    </xf>
    <xf numFmtId="38" fontId="36" fillId="0" borderId="78" xfId="50" applyFont="1" applyFill="1" applyBorder="1" applyAlignment="1">
      <alignment/>
    </xf>
    <xf numFmtId="38" fontId="26" fillId="0" borderId="14" xfId="50" applyFont="1" applyFill="1" applyBorder="1" applyAlignment="1">
      <alignment shrinkToFit="1"/>
    </xf>
    <xf numFmtId="38" fontId="36" fillId="0" borderId="79" xfId="50" applyFont="1" applyFill="1" applyBorder="1" applyAlignment="1">
      <alignment/>
    </xf>
    <xf numFmtId="38" fontId="38" fillId="0" borderId="14" xfId="50" applyFont="1" applyFill="1" applyBorder="1" applyAlignment="1">
      <alignment shrinkToFit="1"/>
    </xf>
    <xf numFmtId="38" fontId="38" fillId="0" borderId="14" xfId="50" applyFont="1" applyFill="1" applyBorder="1" applyAlignment="1">
      <alignment horizontal="distributed"/>
    </xf>
    <xf numFmtId="38" fontId="35" fillId="0" borderId="13" xfId="50" applyFont="1" applyFill="1" applyBorder="1" applyAlignment="1">
      <alignment/>
    </xf>
    <xf numFmtId="38" fontId="36" fillId="0" borderId="70" xfId="50" applyFont="1" applyFill="1" applyBorder="1" applyAlignment="1">
      <alignment/>
    </xf>
    <xf numFmtId="38" fontId="26" fillId="0" borderId="1" xfId="50" applyFont="1" applyFill="1" applyBorder="1" applyAlignment="1">
      <alignment horizontal="distributed"/>
    </xf>
    <xf numFmtId="38" fontId="26" fillId="0" borderId="13" xfId="50" applyFont="1" applyFill="1" applyBorder="1" applyAlignment="1">
      <alignment horizontal="distributed"/>
    </xf>
    <xf numFmtId="38" fontId="26" fillId="0" borderId="80" xfId="50" applyFont="1" applyFill="1" applyBorder="1" applyAlignment="1">
      <alignment horizontal="distributed"/>
    </xf>
    <xf numFmtId="38" fontId="26" fillId="0" borderId="14" xfId="50" applyFont="1" applyFill="1" applyBorder="1" applyAlignment="1">
      <alignment horizontal="centerContinuous" shrinkToFit="1"/>
    </xf>
    <xf numFmtId="38" fontId="26" fillId="0" borderId="1" xfId="50" applyFont="1" applyFill="1" applyBorder="1" applyAlignment="1">
      <alignment shrinkToFit="1"/>
    </xf>
    <xf numFmtId="38" fontId="38" fillId="0" borderId="80" xfId="50" applyFont="1" applyFill="1" applyBorder="1" applyAlignment="1">
      <alignment shrinkToFit="1"/>
    </xf>
    <xf numFmtId="38" fontId="36" fillId="0" borderId="66" xfId="50" applyFont="1" applyFill="1" applyBorder="1" applyAlignment="1">
      <alignment/>
    </xf>
    <xf numFmtId="38" fontId="35" fillId="0" borderId="81" xfId="50" applyFont="1" applyFill="1" applyBorder="1" applyAlignment="1">
      <alignment/>
    </xf>
    <xf numFmtId="38" fontId="35" fillId="0" borderId="0" xfId="50" applyFont="1" applyFill="1" applyAlignment="1">
      <alignment/>
    </xf>
    <xf numFmtId="38" fontId="26" fillId="0" borderId="82" xfId="50" applyFont="1" applyFill="1" applyBorder="1" applyAlignment="1">
      <alignment horizontal="distributed"/>
    </xf>
    <xf numFmtId="38" fontId="26" fillId="0" borderId="14" xfId="50" applyFont="1" applyFill="1" applyBorder="1" applyAlignment="1">
      <alignment/>
    </xf>
    <xf numFmtId="38" fontId="38" fillId="0" borderId="14" xfId="50" applyFont="1" applyFill="1" applyBorder="1" applyAlignment="1">
      <alignment/>
    </xf>
    <xf numFmtId="38" fontId="38" fillId="0" borderId="72" xfId="50" applyFont="1" applyFill="1" applyBorder="1" applyAlignment="1">
      <alignment/>
    </xf>
    <xf numFmtId="38" fontId="39" fillId="0" borderId="66" xfId="50" applyFont="1" applyFill="1" applyBorder="1" applyAlignment="1">
      <alignment/>
    </xf>
    <xf numFmtId="38" fontId="38" fillId="0" borderId="81" xfId="50" applyFont="1" applyFill="1" applyBorder="1" applyAlignment="1">
      <alignment/>
    </xf>
    <xf numFmtId="38" fontId="26" fillId="0" borderId="82" xfId="50" applyFont="1" applyFill="1" applyBorder="1" applyAlignment="1">
      <alignment horizontal="centerContinuous" shrinkToFit="1"/>
    </xf>
    <xf numFmtId="38" fontId="38" fillId="0" borderId="72" xfId="50" applyFont="1" applyFill="1" applyBorder="1" applyAlignment="1">
      <alignment horizontal="left"/>
    </xf>
    <xf numFmtId="38" fontId="39" fillId="0" borderId="66" xfId="50" applyFont="1" applyFill="1" applyBorder="1" applyAlignment="1">
      <alignment horizontal="left"/>
    </xf>
    <xf numFmtId="38" fontId="38" fillId="0" borderId="14" xfId="50" applyFont="1" applyFill="1" applyBorder="1" applyAlignment="1">
      <alignment vertical="center"/>
    </xf>
    <xf numFmtId="38" fontId="26" fillId="0" borderId="42" xfId="50" applyFont="1" applyFill="1" applyBorder="1" applyAlignment="1">
      <alignment horizontal="distributed"/>
    </xf>
    <xf numFmtId="38" fontId="35" fillId="0" borderId="31" xfId="50" applyFont="1" applyFill="1" applyBorder="1" applyAlignment="1" applyProtection="1">
      <alignment/>
      <protection/>
    </xf>
    <xf numFmtId="38" fontId="36" fillId="0" borderId="46" xfId="50" applyFont="1" applyFill="1" applyBorder="1" applyAlignment="1">
      <alignment/>
    </xf>
    <xf numFmtId="38" fontId="38" fillId="0" borderId="31" xfId="50" applyFont="1" applyFill="1" applyBorder="1" applyAlignment="1">
      <alignment/>
    </xf>
    <xf numFmtId="38" fontId="39" fillId="0" borderId="46" xfId="50" applyFont="1" applyFill="1" applyBorder="1" applyAlignment="1">
      <alignment/>
    </xf>
    <xf numFmtId="38" fontId="38" fillId="0" borderId="80" xfId="50" applyFont="1" applyFill="1" applyBorder="1" applyAlignment="1">
      <alignment horizontal="distributed"/>
    </xf>
    <xf numFmtId="38" fontId="37" fillId="0" borderId="28" xfId="50" applyFont="1" applyFill="1" applyBorder="1" applyAlignment="1">
      <alignment horizontal="center" vertical="center"/>
    </xf>
    <xf numFmtId="38" fontId="35" fillId="0" borderId="44" xfId="50" applyFont="1" applyFill="1" applyBorder="1" applyAlignment="1">
      <alignment/>
    </xf>
    <xf numFmtId="38" fontId="36" fillId="0" borderId="27" xfId="50" applyFont="1" applyFill="1" applyBorder="1" applyAlignment="1">
      <alignment/>
    </xf>
    <xf numFmtId="38" fontId="36" fillId="0" borderId="56" xfId="50" applyFont="1" applyFill="1" applyBorder="1" applyAlignment="1">
      <alignment horizontal="centerContinuous" vertical="center"/>
    </xf>
    <xf numFmtId="38" fontId="36" fillId="0" borderId="83" xfId="50" applyFont="1" applyFill="1" applyBorder="1" applyAlignment="1">
      <alignment horizontal="centerContinuous" vertical="center"/>
    </xf>
    <xf numFmtId="38" fontId="36" fillId="0" borderId="39" xfId="50" applyFont="1" applyFill="1" applyBorder="1" applyAlignment="1">
      <alignment horizontal="centerContinuous" vertical="center"/>
    </xf>
    <xf numFmtId="38" fontId="35" fillId="0" borderId="32" xfId="50" applyFont="1" applyFill="1" applyBorder="1" applyAlignment="1">
      <alignment/>
    </xf>
    <xf numFmtId="38" fontId="37" fillId="0" borderId="31" xfId="50" applyFont="1" applyFill="1" applyBorder="1" applyAlignment="1">
      <alignment/>
    </xf>
    <xf numFmtId="38" fontId="26" fillId="0" borderId="32" xfId="50" applyFont="1" applyFill="1" applyBorder="1" applyAlignment="1">
      <alignment horizontal="distributed"/>
    </xf>
    <xf numFmtId="38" fontId="35" fillId="0" borderId="31" xfId="50" applyFont="1" applyFill="1" applyBorder="1" applyAlignment="1">
      <alignment/>
    </xf>
    <xf numFmtId="38" fontId="37" fillId="0" borderId="83" xfId="50" applyFont="1" applyFill="1" applyBorder="1" applyAlignment="1">
      <alignment horizontal="center" vertical="center"/>
    </xf>
    <xf numFmtId="38" fontId="37" fillId="0" borderId="84" xfId="50" applyFont="1" applyFill="1" applyBorder="1" applyAlignment="1">
      <alignment horizontal="center" vertical="center"/>
    </xf>
    <xf numFmtId="38" fontId="37" fillId="0" borderId="33" xfId="5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/>
    </xf>
    <xf numFmtId="38" fontId="36" fillId="0" borderId="76" xfId="50" applyFont="1" applyFill="1" applyBorder="1" applyAlignment="1">
      <alignment/>
    </xf>
    <xf numFmtId="38" fontId="26" fillId="0" borderId="49" xfId="50" applyFont="1" applyFill="1" applyBorder="1" applyAlignment="1">
      <alignment horizontal="distributed"/>
    </xf>
    <xf numFmtId="0" fontId="36" fillId="0" borderId="49" xfId="0" applyFont="1" applyFill="1" applyBorder="1" applyAlignment="1">
      <alignment/>
    </xf>
    <xf numFmtId="38" fontId="36" fillId="0" borderId="50" xfId="50" applyFont="1" applyFill="1" applyBorder="1" applyAlignment="1">
      <alignment/>
    </xf>
    <xf numFmtId="38" fontId="36" fillId="0" borderId="57" xfId="50" applyFont="1" applyFill="1" applyBorder="1" applyAlignment="1">
      <alignment/>
    </xf>
    <xf numFmtId="38" fontId="26" fillId="0" borderId="14" xfId="50" applyFont="1" applyFill="1" applyBorder="1" applyAlignment="1">
      <alignment horizontal="distributed" shrinkToFit="1"/>
    </xf>
    <xf numFmtId="38" fontId="26" fillId="0" borderId="49" xfId="50" applyFont="1" applyFill="1" applyBorder="1" applyAlignment="1">
      <alignment shrinkToFit="1"/>
    </xf>
    <xf numFmtId="38" fontId="26" fillId="0" borderId="85" xfId="50" applyFont="1" applyFill="1" applyBorder="1" applyAlignment="1">
      <alignment horizontal="distributed"/>
    </xf>
    <xf numFmtId="38" fontId="35" fillId="0" borderId="73" xfId="50" applyFont="1" applyFill="1" applyBorder="1" applyAlignment="1">
      <alignment/>
    </xf>
    <xf numFmtId="38" fontId="26" fillId="0" borderId="86" xfId="50" applyFont="1" applyFill="1" applyBorder="1" applyAlignment="1">
      <alignment horizontal="distributed"/>
    </xf>
    <xf numFmtId="38" fontId="35" fillId="0" borderId="87" xfId="50" applyFont="1" applyFill="1" applyBorder="1" applyAlignment="1">
      <alignment/>
    </xf>
    <xf numFmtId="38" fontId="26" fillId="0" borderId="1" xfId="50" applyFont="1" applyFill="1" applyBorder="1" applyAlignment="1">
      <alignment horizontal="centerContinuous" shrinkToFit="1"/>
    </xf>
    <xf numFmtId="38" fontId="26" fillId="0" borderId="80" xfId="50" applyFont="1" applyFill="1" applyBorder="1" applyAlignment="1">
      <alignment horizontal="centerContinuous" shrinkToFit="1"/>
    </xf>
    <xf numFmtId="38" fontId="26" fillId="0" borderId="52" xfId="50" applyFont="1" applyFill="1" applyBorder="1" applyAlignment="1">
      <alignment horizontal="distributed"/>
    </xf>
    <xf numFmtId="38" fontId="35" fillId="0" borderId="51" xfId="50" applyFont="1" applyFill="1" applyBorder="1" applyAlignment="1">
      <alignment/>
    </xf>
    <xf numFmtId="38" fontId="36" fillId="0" borderId="58" xfId="50" applyFont="1" applyFill="1" applyBorder="1" applyAlignment="1">
      <alignment/>
    </xf>
    <xf numFmtId="38" fontId="37" fillId="0" borderId="88" xfId="50" applyFont="1" applyFill="1" applyBorder="1" applyAlignment="1">
      <alignment horizontal="center"/>
    </xf>
    <xf numFmtId="38" fontId="35" fillId="0" borderId="53" xfId="50" applyFont="1" applyFill="1" applyBorder="1" applyAlignment="1">
      <alignment/>
    </xf>
    <xf numFmtId="38" fontId="40" fillId="0" borderId="14" xfId="50" applyFont="1" applyFill="1" applyBorder="1" applyAlignment="1">
      <alignment horizontal="distributed"/>
    </xf>
    <xf numFmtId="38" fontId="26" fillId="0" borderId="1" xfId="50" applyFont="1" applyFill="1" applyBorder="1" applyAlignment="1">
      <alignment horizontal="distributed" shrinkToFit="1"/>
    </xf>
    <xf numFmtId="0" fontId="36" fillId="0" borderId="70" xfId="0" applyFont="1" applyFill="1" applyBorder="1" applyAlignment="1">
      <alignment/>
    </xf>
    <xf numFmtId="38" fontId="36" fillId="0" borderId="72" xfId="50" applyFont="1" applyFill="1" applyBorder="1" applyAlignment="1">
      <alignment/>
    </xf>
    <xf numFmtId="38" fontId="41" fillId="0" borderId="14" xfId="50" applyFont="1" applyFill="1" applyBorder="1" applyAlignment="1">
      <alignment horizontal="distributed"/>
    </xf>
    <xf numFmtId="38" fontId="26" fillId="0" borderId="49" xfId="50" applyFont="1" applyFill="1" applyBorder="1" applyAlignment="1">
      <alignment horizontal="distributed" shrinkToFit="1"/>
    </xf>
    <xf numFmtId="38" fontId="35" fillId="0" borderId="50" xfId="50" applyFont="1" applyFill="1" applyBorder="1" applyAlignment="1">
      <alignment/>
    </xf>
    <xf numFmtId="38" fontId="26" fillId="0" borderId="82" xfId="50" applyFont="1" applyFill="1" applyBorder="1" applyAlignment="1">
      <alignment horizontal="distributed" shrinkToFit="1"/>
    </xf>
    <xf numFmtId="38" fontId="26" fillId="0" borderId="82" xfId="50" applyFont="1" applyFill="1" applyBorder="1" applyAlignment="1">
      <alignment/>
    </xf>
    <xf numFmtId="38" fontId="37" fillId="0" borderId="89" xfId="50" applyFont="1" applyFill="1" applyBorder="1" applyAlignment="1">
      <alignment horizontal="center"/>
    </xf>
    <xf numFmtId="38" fontId="35" fillId="0" borderId="90" xfId="50" applyFont="1" applyFill="1" applyBorder="1" applyAlignment="1">
      <alignment/>
    </xf>
    <xf numFmtId="38" fontId="36" fillId="0" borderId="91" xfId="50" applyFont="1" applyFill="1" applyBorder="1" applyAlignment="1">
      <alignment/>
    </xf>
    <xf numFmtId="38" fontId="26" fillId="0" borderId="15" xfId="50" applyFont="1" applyFill="1" applyBorder="1" applyAlignment="1">
      <alignment horizontal="centerContinuous" shrinkToFit="1"/>
    </xf>
    <xf numFmtId="38" fontId="36" fillId="0" borderId="92" xfId="50" applyFont="1" applyFill="1" applyBorder="1" applyAlignment="1">
      <alignment/>
    </xf>
    <xf numFmtId="38" fontId="35" fillId="0" borderId="28" xfId="50" applyFont="1" applyFill="1" applyBorder="1" applyAlignment="1">
      <alignment/>
    </xf>
    <xf numFmtId="38" fontId="37" fillId="0" borderId="93" xfId="50" applyFont="1" applyFill="1" applyBorder="1" applyAlignment="1">
      <alignment horizontal="center" vertical="center"/>
    </xf>
    <xf numFmtId="38" fontId="35" fillId="0" borderId="27" xfId="50" applyFont="1" applyFill="1" applyBorder="1" applyAlignment="1">
      <alignment/>
    </xf>
    <xf numFmtId="38" fontId="37" fillId="0" borderId="44" xfId="50" applyFont="1" applyFill="1" applyBorder="1" applyAlignment="1">
      <alignment/>
    </xf>
    <xf numFmtId="38" fontId="26" fillId="0" borderId="25" xfId="50" applyFont="1" applyFill="1" applyBorder="1" applyAlignment="1">
      <alignment horizontal="distributed"/>
    </xf>
    <xf numFmtId="38" fontId="35" fillId="0" borderId="28" xfId="50" applyFont="1" applyFill="1" applyBorder="1" applyAlignment="1">
      <alignment horizontal="right" vertical="center"/>
    </xf>
    <xf numFmtId="38" fontId="35" fillId="0" borderId="44" xfId="50" applyFont="1" applyFill="1" applyBorder="1" applyAlignment="1">
      <alignment horizontal="right" vertical="center"/>
    </xf>
    <xf numFmtId="38" fontId="35" fillId="0" borderId="45" xfId="50" applyFont="1" applyFill="1" applyBorder="1" applyAlignment="1">
      <alignment horizontal="right" vertical="center"/>
    </xf>
    <xf numFmtId="38" fontId="37" fillId="0" borderId="0" xfId="50" applyFont="1" applyFill="1" applyBorder="1" applyAlignment="1" quotePrefix="1">
      <alignment horizontal="left" vertical="center"/>
    </xf>
    <xf numFmtId="38" fontId="35" fillId="0" borderId="0" xfId="50" applyFont="1" applyFill="1" applyAlignment="1" quotePrefix="1">
      <alignment horizontal="center" vertical="center"/>
    </xf>
    <xf numFmtId="49" fontId="36" fillId="0" borderId="33" xfId="50" applyNumberFormat="1" applyFont="1" applyFill="1" applyBorder="1" applyAlignment="1">
      <alignment horizontal="center" vertical="center"/>
    </xf>
    <xf numFmtId="38" fontId="26" fillId="0" borderId="20" xfId="50" applyFont="1" applyFill="1" applyBorder="1" applyAlignment="1">
      <alignment horizontal="center" vertical="center"/>
    </xf>
    <xf numFmtId="38" fontId="36" fillId="0" borderId="34" xfId="50" applyFont="1" applyFill="1" applyBorder="1" applyAlignment="1">
      <alignment horizontal="center" vertical="center"/>
    </xf>
    <xf numFmtId="38" fontId="32" fillId="0" borderId="35" xfId="50" applyFont="1" applyFill="1" applyBorder="1" applyAlignment="1">
      <alignment horizontal="center" vertical="center"/>
    </xf>
    <xf numFmtId="38" fontId="36" fillId="0" borderId="36" xfId="50" applyFont="1" applyFill="1" applyBorder="1" applyAlignment="1">
      <alignment vertical="center"/>
    </xf>
    <xf numFmtId="0" fontId="35" fillId="0" borderId="0" xfId="0" applyFont="1" applyFill="1" applyAlignment="1">
      <alignment/>
    </xf>
    <xf numFmtId="38" fontId="37" fillId="0" borderId="0" xfId="50" applyFont="1" applyFill="1" applyAlignment="1" quotePrefix="1">
      <alignment horizontal="left" vertical="top"/>
    </xf>
    <xf numFmtId="38" fontId="37" fillId="0" borderId="94" xfId="50" applyFont="1" applyFill="1" applyBorder="1" applyAlignment="1" applyProtection="1">
      <alignment horizontal="centerContinuous" vertical="center"/>
      <protection/>
    </xf>
    <xf numFmtId="38" fontId="36" fillId="0" borderId="12" xfId="50" applyFont="1" applyFill="1" applyBorder="1" applyAlignment="1">
      <alignment horizontal="centerContinuous" vertical="center"/>
    </xf>
    <xf numFmtId="38" fontId="35" fillId="0" borderId="72" xfId="50" applyFont="1" applyFill="1" applyBorder="1" applyAlignment="1" applyProtection="1">
      <alignment/>
      <protection/>
    </xf>
    <xf numFmtId="38" fontId="35" fillId="0" borderId="44" xfId="50" applyFont="1" applyFill="1" applyBorder="1" applyAlignment="1" applyProtection="1">
      <alignment horizontal="right" vertical="center"/>
      <protection/>
    </xf>
    <xf numFmtId="49" fontId="36" fillId="0" borderId="33" xfId="5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38" fontId="26" fillId="0" borderId="0" xfId="50" applyFont="1" applyFill="1" applyBorder="1" applyAlignment="1">
      <alignment horizontal="distributed"/>
    </xf>
    <xf numFmtId="38" fontId="36" fillId="0" borderId="36" xfId="50" applyFont="1" applyFill="1" applyBorder="1" applyAlignment="1" quotePrefix="1">
      <alignment vertical="center"/>
    </xf>
    <xf numFmtId="38" fontId="42" fillId="0" borderId="0" xfId="50" applyFont="1" applyFill="1" applyAlignment="1">
      <alignment vertical="top"/>
    </xf>
    <xf numFmtId="38" fontId="35" fillId="33" borderId="0" xfId="50" applyFont="1" applyFill="1" applyAlignment="1">
      <alignment/>
    </xf>
    <xf numFmtId="0" fontId="36" fillId="0" borderId="95" xfId="0" applyFont="1" applyFill="1" applyBorder="1" applyAlignment="1">
      <alignment/>
    </xf>
    <xf numFmtId="38" fontId="26" fillId="0" borderId="14" xfId="50" applyFont="1" applyFill="1" applyBorder="1" applyAlignment="1">
      <alignment horizontal="center"/>
    </xf>
    <xf numFmtId="38" fontId="26" fillId="0" borderId="42" xfId="50" applyFont="1" applyFill="1" applyBorder="1" applyAlignment="1">
      <alignment/>
    </xf>
    <xf numFmtId="38" fontId="37" fillId="0" borderId="52" xfId="50" applyFont="1" applyFill="1" applyBorder="1" applyAlignment="1">
      <alignment horizontal="center"/>
    </xf>
    <xf numFmtId="38" fontId="35" fillId="0" borderId="51" xfId="50" applyFont="1" applyFill="1" applyBorder="1" applyAlignment="1" applyProtection="1">
      <alignment/>
      <protection/>
    </xf>
    <xf numFmtId="38" fontId="35" fillId="0" borderId="15" xfId="50" applyFont="1" applyFill="1" applyBorder="1" applyAlignment="1">
      <alignment horizontal="center"/>
    </xf>
    <xf numFmtId="38" fontId="26" fillId="0" borderId="15" xfId="50" applyFont="1" applyFill="1" applyBorder="1" applyAlignment="1">
      <alignment horizontal="distributed"/>
    </xf>
    <xf numFmtId="38" fontId="35" fillId="0" borderId="51" xfId="50" applyFont="1" applyFill="1" applyBorder="1" applyAlignment="1">
      <alignment/>
    </xf>
    <xf numFmtId="38" fontId="36" fillId="0" borderId="14" xfId="50" applyFont="1" applyFill="1" applyBorder="1" applyAlignment="1">
      <alignment horizontal="centerContinuous"/>
    </xf>
    <xf numFmtId="38" fontId="35" fillId="0" borderId="72" xfId="50" applyFont="1" applyFill="1" applyBorder="1" applyAlignment="1">
      <alignment horizontal="centerContinuous"/>
    </xf>
    <xf numFmtId="38" fontId="35" fillId="0" borderId="14" xfId="50" applyFont="1" applyFill="1" applyBorder="1" applyAlignment="1">
      <alignment horizontal="center"/>
    </xf>
    <xf numFmtId="38" fontId="35" fillId="0" borderId="72" xfId="50" applyFont="1" applyFill="1" applyBorder="1" applyAlignment="1">
      <alignment horizontal="center"/>
    </xf>
    <xf numFmtId="38" fontId="36" fillId="0" borderId="14" xfId="50" applyFont="1" applyFill="1" applyBorder="1" applyAlignment="1">
      <alignment/>
    </xf>
    <xf numFmtId="38" fontId="35" fillId="0" borderId="72" xfId="50" applyFont="1" applyFill="1" applyBorder="1" applyAlignment="1">
      <alignment/>
    </xf>
    <xf numFmtId="38" fontId="35" fillId="0" borderId="50" xfId="50" applyFont="1" applyFill="1" applyBorder="1" applyAlignment="1" applyProtection="1">
      <alignment/>
      <protection/>
    </xf>
    <xf numFmtId="38" fontId="35" fillId="0" borderId="73" xfId="50" applyFont="1" applyFill="1" applyBorder="1" applyAlignment="1" applyProtection="1">
      <alignment/>
      <protection/>
    </xf>
    <xf numFmtId="38" fontId="26" fillId="0" borderId="15" xfId="50" applyFont="1" applyFill="1" applyBorder="1" applyAlignment="1">
      <alignment horizontal="center" shrinkToFit="1"/>
    </xf>
    <xf numFmtId="38" fontId="37" fillId="0" borderId="15" xfId="50" applyFont="1" applyFill="1" applyBorder="1" applyAlignment="1">
      <alignment horizontal="center"/>
    </xf>
    <xf numFmtId="38" fontId="36" fillId="0" borderId="0" xfId="50" applyFont="1" applyFill="1" applyAlignment="1">
      <alignment vertical="top"/>
    </xf>
    <xf numFmtId="38" fontId="26" fillId="0" borderId="95" xfId="50" applyFont="1" applyFill="1" applyBorder="1" applyAlignment="1">
      <alignment horizontal="distributed"/>
    </xf>
    <xf numFmtId="38" fontId="26" fillId="0" borderId="96" xfId="50" applyFont="1" applyFill="1" applyBorder="1" applyAlignment="1">
      <alignment horizontal="distributed"/>
    </xf>
    <xf numFmtId="38" fontId="35" fillId="0" borderId="97" xfId="50" applyFont="1" applyFill="1" applyBorder="1" applyAlignment="1">
      <alignment/>
    </xf>
    <xf numFmtId="38" fontId="35" fillId="0" borderId="0" xfId="50" applyFont="1" applyFill="1" applyBorder="1" applyAlignment="1">
      <alignment/>
    </xf>
    <xf numFmtId="38" fontId="35" fillId="0" borderId="54" xfId="50" applyFont="1" applyFill="1" applyBorder="1" applyAlignment="1">
      <alignment horizontal="center" vertical="center"/>
    </xf>
    <xf numFmtId="38" fontId="35" fillId="0" borderId="55" xfId="50" applyFont="1" applyFill="1" applyBorder="1" applyAlignment="1">
      <alignment horizontal="center" vertical="center"/>
    </xf>
    <xf numFmtId="38" fontId="37" fillId="0" borderId="14" xfId="50" applyFont="1" applyFill="1" applyBorder="1" applyAlignment="1">
      <alignment horizontal="distributed"/>
    </xf>
    <xf numFmtId="38" fontId="26" fillId="0" borderId="47" xfId="50" applyFont="1" applyFill="1" applyBorder="1" applyAlignment="1">
      <alignment horizontal="distributed"/>
    </xf>
    <xf numFmtId="38" fontId="26" fillId="0" borderId="98" xfId="50" applyFont="1" applyFill="1" applyBorder="1" applyAlignment="1">
      <alignment horizontal="distributed"/>
    </xf>
    <xf numFmtId="38" fontId="26" fillId="0" borderId="77" xfId="50" applyFont="1" applyFill="1" applyBorder="1" applyAlignment="1">
      <alignment horizontal="distributed"/>
    </xf>
    <xf numFmtId="38" fontId="35" fillId="0" borderId="54" xfId="50" applyFont="1" applyFill="1" applyBorder="1" applyAlignment="1" applyProtection="1">
      <alignment/>
      <protection/>
    </xf>
    <xf numFmtId="38" fontId="35" fillId="0" borderId="54" xfId="50" applyFont="1" applyFill="1" applyBorder="1" applyAlignment="1">
      <alignment/>
    </xf>
    <xf numFmtId="38" fontId="38" fillId="0" borderId="77" xfId="50" applyFont="1" applyFill="1" applyBorder="1" applyAlignment="1">
      <alignment horizontal="center" vertical="center"/>
    </xf>
    <xf numFmtId="38" fontId="37" fillId="0" borderId="13" xfId="50" applyFont="1" applyFill="1" applyBorder="1" applyAlignment="1">
      <alignment horizontal="center" vertical="center"/>
    </xf>
    <xf numFmtId="38" fontId="35" fillId="0" borderId="50" xfId="50" applyFont="1" applyFill="1" applyBorder="1" applyAlignment="1">
      <alignment horizontal="center" vertical="center"/>
    </xf>
    <xf numFmtId="38" fontId="37" fillId="0" borderId="15" xfId="50" applyFont="1" applyFill="1" applyBorder="1" applyAlignment="1">
      <alignment horizontal="center" vertical="center"/>
    </xf>
    <xf numFmtId="38" fontId="35" fillId="0" borderId="48" xfId="50" applyFont="1" applyFill="1" applyBorder="1" applyAlignment="1">
      <alignment horizontal="center" vertical="center"/>
    </xf>
    <xf numFmtId="38" fontId="35" fillId="0" borderId="99" xfId="50" applyFont="1" applyFill="1" applyBorder="1" applyAlignment="1" applyProtection="1">
      <alignment/>
      <protection/>
    </xf>
    <xf numFmtId="38" fontId="36" fillId="0" borderId="100" xfId="50" applyFont="1" applyFill="1" applyBorder="1" applyAlignment="1">
      <alignment/>
    </xf>
    <xf numFmtId="38" fontId="35" fillId="0" borderId="99" xfId="50" applyFont="1" applyFill="1" applyBorder="1" applyAlignment="1">
      <alignment/>
    </xf>
    <xf numFmtId="38" fontId="26" fillId="0" borderId="101" xfId="50" applyFont="1" applyFill="1" applyBorder="1" applyAlignment="1">
      <alignment horizontal="distributed"/>
    </xf>
    <xf numFmtId="38" fontId="36" fillId="0" borderId="102" xfId="50" applyFont="1" applyFill="1" applyBorder="1" applyAlignment="1">
      <alignment/>
    </xf>
    <xf numFmtId="38" fontId="36" fillId="0" borderId="27" xfId="50" applyFont="1" applyFill="1" applyBorder="1" applyAlignment="1">
      <alignment horizontal="right" vertical="center"/>
    </xf>
    <xf numFmtId="38" fontId="32" fillId="0" borderId="0" xfId="50" applyFont="1" applyFill="1" applyBorder="1" applyAlignment="1">
      <alignment/>
    </xf>
    <xf numFmtId="38" fontId="43" fillId="0" borderId="0" xfId="50" applyFont="1" applyFill="1" applyBorder="1" applyAlignment="1" quotePrefix="1">
      <alignment vertical="center"/>
    </xf>
    <xf numFmtId="38" fontId="37" fillId="0" borderId="0" xfId="50" applyFont="1" applyFill="1" applyAlignment="1">
      <alignment vertical="top"/>
    </xf>
    <xf numFmtId="38" fontId="36" fillId="0" borderId="16" xfId="50" applyFont="1" applyFill="1" applyBorder="1" applyAlignment="1">
      <alignment horizontal="centerContinuous" vertical="center"/>
    </xf>
    <xf numFmtId="38" fontId="35" fillId="0" borderId="103" xfId="50" applyFont="1" applyFill="1" applyBorder="1" applyAlignment="1">
      <alignment horizontal="centerContinuous"/>
    </xf>
    <xf numFmtId="38" fontId="37" fillId="0" borderId="56" xfId="50" applyFont="1" applyFill="1" applyBorder="1" applyAlignment="1">
      <alignment horizontal="center" vertical="center"/>
    </xf>
    <xf numFmtId="38" fontId="35" fillId="0" borderId="48" xfId="50" applyFont="1" applyFill="1" applyBorder="1" applyAlignment="1" applyProtection="1">
      <alignment/>
      <protection/>
    </xf>
    <xf numFmtId="38" fontId="26" fillId="0" borderId="59" xfId="50" applyFont="1" applyFill="1" applyBorder="1" applyAlignment="1">
      <alignment shrinkToFit="1"/>
    </xf>
    <xf numFmtId="38" fontId="35" fillId="0" borderId="55" xfId="50" applyFont="1" applyFill="1" applyBorder="1" applyAlignment="1">
      <alignment/>
    </xf>
    <xf numFmtId="38" fontId="26" fillId="0" borderId="47" xfId="50" applyFont="1" applyFill="1" applyBorder="1" applyAlignment="1">
      <alignment shrinkToFit="1"/>
    </xf>
    <xf numFmtId="38" fontId="26" fillId="0" borderId="104" xfId="50" applyFont="1" applyFill="1" applyBorder="1" applyAlignment="1">
      <alignment horizontal="distributed"/>
    </xf>
    <xf numFmtId="38" fontId="26" fillId="0" borderId="47" xfId="50" applyFont="1" applyFill="1" applyBorder="1" applyAlignment="1">
      <alignment/>
    </xf>
    <xf numFmtId="38" fontId="26" fillId="0" borderId="75" xfId="50" applyFont="1" applyFill="1" applyBorder="1" applyAlignment="1">
      <alignment horizontal="distributed"/>
    </xf>
    <xf numFmtId="38" fontId="35" fillId="0" borderId="75" xfId="50" applyFont="1" applyFill="1" applyBorder="1" applyAlignment="1">
      <alignment/>
    </xf>
    <xf numFmtId="38" fontId="26" fillId="0" borderId="105" xfId="50" applyFont="1" applyFill="1" applyBorder="1" applyAlignment="1">
      <alignment horizontal="distributed"/>
    </xf>
    <xf numFmtId="38" fontId="35" fillId="0" borderId="87" xfId="50" applyFont="1" applyFill="1" applyBorder="1" applyAlignment="1" applyProtection="1">
      <alignment/>
      <protection/>
    </xf>
    <xf numFmtId="38" fontId="26" fillId="0" borderId="106" xfId="50" applyFont="1" applyFill="1" applyBorder="1" applyAlignment="1">
      <alignment horizontal="distributed"/>
    </xf>
    <xf numFmtId="38" fontId="35" fillId="0" borderId="106" xfId="50" applyFont="1" applyFill="1" applyBorder="1" applyAlignment="1">
      <alignment/>
    </xf>
    <xf numFmtId="38" fontId="37" fillId="0" borderId="107" xfId="50" applyFont="1" applyFill="1" applyBorder="1" applyAlignment="1">
      <alignment horizontal="center" vertical="center"/>
    </xf>
    <xf numFmtId="38" fontId="43" fillId="0" borderId="36" xfId="50" applyFont="1" applyFill="1" applyBorder="1" applyAlignment="1" quotePrefix="1">
      <alignment vertical="center"/>
    </xf>
    <xf numFmtId="38" fontId="35" fillId="0" borderId="108" xfId="50" applyFont="1" applyFill="1" applyBorder="1" applyAlignment="1">
      <alignment/>
    </xf>
    <xf numFmtId="38" fontId="26" fillId="0" borderId="13" xfId="50" applyFont="1" applyFill="1" applyBorder="1" applyAlignment="1">
      <alignment shrinkToFit="1"/>
    </xf>
    <xf numFmtId="38" fontId="36" fillId="0" borderId="57" xfId="50" applyFont="1" applyFill="1" applyBorder="1" applyAlignment="1">
      <alignment/>
    </xf>
    <xf numFmtId="38" fontId="26" fillId="0" borderId="80" xfId="50" applyFont="1" applyFill="1" applyBorder="1" applyAlignment="1">
      <alignment horizontal="center"/>
    </xf>
    <xf numFmtId="0" fontId="26" fillId="0" borderId="14" xfId="50" applyNumberFormat="1" applyFont="1" applyFill="1" applyBorder="1" applyAlignment="1">
      <alignment horizontal="centerContinuous" shrinkToFit="1"/>
    </xf>
    <xf numFmtId="38" fontId="26" fillId="0" borderId="14" xfId="50" applyFont="1" applyFill="1" applyBorder="1" applyAlignment="1">
      <alignment horizontal="center" shrinkToFit="1"/>
    </xf>
    <xf numFmtId="38" fontId="38" fillId="0" borderId="14" xfId="50" applyFont="1" applyFill="1" applyBorder="1" applyAlignment="1">
      <alignment horizontal="center"/>
    </xf>
    <xf numFmtId="38" fontId="26" fillId="0" borderId="13" xfId="50" applyFont="1" applyFill="1" applyBorder="1" applyAlignment="1">
      <alignment horizontal="center" shrinkToFit="1"/>
    </xf>
    <xf numFmtId="38" fontId="36" fillId="0" borderId="58" xfId="50" applyFont="1" applyFill="1" applyBorder="1" applyAlignment="1">
      <alignment/>
    </xf>
    <xf numFmtId="38" fontId="36" fillId="0" borderId="66" xfId="50" applyFont="1" applyFill="1" applyBorder="1" applyAlignment="1">
      <alignment/>
    </xf>
    <xf numFmtId="38" fontId="36" fillId="0" borderId="109" xfId="50" applyFont="1" applyFill="1" applyBorder="1" applyAlignment="1">
      <alignment/>
    </xf>
    <xf numFmtId="38" fontId="37" fillId="0" borderId="14" xfId="50" applyFont="1" applyFill="1" applyBorder="1" applyAlignment="1">
      <alignment horizontal="center"/>
    </xf>
    <xf numFmtId="38" fontId="37" fillId="0" borderId="42" xfId="50" applyFont="1" applyFill="1" applyBorder="1" applyAlignment="1">
      <alignment horizontal="center"/>
    </xf>
    <xf numFmtId="38" fontId="36" fillId="0" borderId="27" xfId="50" applyFont="1" applyFill="1" applyBorder="1" applyAlignment="1">
      <alignment/>
    </xf>
    <xf numFmtId="38" fontId="26" fillId="0" borderId="59" xfId="50" applyFont="1" applyFill="1" applyBorder="1" applyAlignment="1">
      <alignment horizontal="center" shrinkToFit="1"/>
    </xf>
    <xf numFmtId="38" fontId="35" fillId="0" borderId="55" xfId="50" applyFont="1" applyFill="1" applyBorder="1" applyAlignment="1" applyProtection="1">
      <alignment/>
      <protection/>
    </xf>
    <xf numFmtId="38" fontId="26" fillId="0" borderId="59" xfId="50" applyFont="1" applyFill="1" applyBorder="1" applyAlignment="1">
      <alignment horizontal="distributed"/>
    </xf>
    <xf numFmtId="38" fontId="26" fillId="0" borderId="48" xfId="50" applyFont="1" applyFill="1" applyBorder="1" applyAlignment="1">
      <alignment/>
    </xf>
    <xf numFmtId="38" fontId="26" fillId="0" borderId="15" xfId="50" applyFont="1" applyFill="1" applyBorder="1" applyAlignment="1">
      <alignment/>
    </xf>
    <xf numFmtId="38" fontId="35" fillId="0" borderId="110" xfId="50" applyFont="1" applyFill="1" applyBorder="1" applyAlignment="1">
      <alignment/>
    </xf>
    <xf numFmtId="38" fontId="35" fillId="0" borderId="104" xfId="50" applyFont="1" applyFill="1" applyBorder="1" applyAlignment="1">
      <alignment/>
    </xf>
    <xf numFmtId="38" fontId="26" fillId="0" borderId="13" xfId="50" applyFont="1" applyFill="1" applyBorder="1" applyAlignment="1">
      <alignment/>
    </xf>
    <xf numFmtId="38" fontId="26" fillId="0" borderId="14" xfId="50" applyFont="1" applyFill="1" applyBorder="1" applyAlignment="1">
      <alignment/>
    </xf>
    <xf numFmtId="38" fontId="35" fillId="0" borderId="73" xfId="50" applyFont="1" applyFill="1" applyBorder="1" applyAlignment="1">
      <alignment/>
    </xf>
    <xf numFmtId="38" fontId="38" fillId="0" borderId="1" xfId="50" applyFont="1" applyFill="1" applyBorder="1" applyAlignment="1">
      <alignment shrinkToFit="1"/>
    </xf>
    <xf numFmtId="38" fontId="38" fillId="0" borderId="1" xfId="50" applyFont="1" applyFill="1" applyBorder="1" applyAlignment="1">
      <alignment horizontal="distributed"/>
    </xf>
    <xf numFmtId="38" fontId="26" fillId="0" borderId="82" xfId="50" applyFont="1" applyFill="1" applyBorder="1" applyAlignment="1">
      <alignment shrinkToFit="1"/>
    </xf>
    <xf numFmtId="38" fontId="26" fillId="0" borderId="82" xfId="50" applyFont="1" applyFill="1" applyBorder="1" applyAlignment="1">
      <alignment horizontal="center" shrinkToFit="1"/>
    </xf>
    <xf numFmtId="38" fontId="26" fillId="0" borderId="49" xfId="50" applyFont="1" applyFill="1" applyBorder="1" applyAlignment="1">
      <alignment horizontal="center" shrinkToFit="1"/>
    </xf>
    <xf numFmtId="38" fontId="26" fillId="0" borderId="80" xfId="50" applyFont="1" applyFill="1" applyBorder="1" applyAlignment="1">
      <alignment horizontal="distributed" shrinkToFit="1"/>
    </xf>
    <xf numFmtId="38" fontId="26" fillId="0" borderId="80" xfId="50" applyFont="1" applyFill="1" applyBorder="1" applyAlignment="1">
      <alignment shrinkToFit="1"/>
    </xf>
    <xf numFmtId="38" fontId="26" fillId="0" borderId="111" xfId="50" applyFont="1" applyFill="1" applyBorder="1" applyAlignment="1">
      <alignment shrinkToFit="1"/>
    </xf>
    <xf numFmtId="38" fontId="26" fillId="0" borderId="86" xfId="50" applyFont="1" applyFill="1" applyBorder="1" applyAlignment="1">
      <alignment shrinkToFit="1"/>
    </xf>
    <xf numFmtId="38" fontId="26" fillId="0" borderId="15" xfId="50" applyFont="1" applyFill="1" applyBorder="1" applyAlignment="1">
      <alignment shrinkToFit="1"/>
    </xf>
    <xf numFmtId="38" fontId="26" fillId="0" borderId="42" xfId="50" applyFont="1" applyFill="1" applyBorder="1" applyAlignment="1">
      <alignment shrinkToFit="1"/>
    </xf>
    <xf numFmtId="38" fontId="26" fillId="0" borderId="98" xfId="50" applyFont="1" applyFill="1" applyBorder="1" applyAlignment="1">
      <alignment shrinkToFit="1"/>
    </xf>
    <xf numFmtId="38" fontId="26" fillId="0" borderId="77" xfId="50" applyFont="1" applyFill="1" applyBorder="1" applyAlignment="1">
      <alignment shrinkToFit="1"/>
    </xf>
    <xf numFmtId="38" fontId="26" fillId="0" borderId="47" xfId="50" applyFont="1" applyFill="1" applyBorder="1" applyAlignment="1">
      <alignment horizontal="distributed" shrinkToFit="1"/>
    </xf>
    <xf numFmtId="38" fontId="40" fillId="0" borderId="47" xfId="50" applyFont="1" applyFill="1" applyBorder="1" applyAlignment="1">
      <alignment shrinkToFit="1"/>
    </xf>
    <xf numFmtId="38" fontId="26" fillId="0" borderId="80" xfId="50" applyFont="1" applyFill="1" applyBorder="1" applyAlignment="1">
      <alignment horizontal="center" shrinkToFit="1"/>
    </xf>
    <xf numFmtId="38" fontId="14" fillId="0" borderId="85" xfId="50" applyFont="1" applyFill="1" applyBorder="1" applyAlignment="1">
      <alignment horizontal="distributed"/>
    </xf>
    <xf numFmtId="38" fontId="14" fillId="0" borderId="77" xfId="50" applyFont="1" applyFill="1" applyBorder="1" applyAlignment="1">
      <alignment horizontal="distributed"/>
    </xf>
    <xf numFmtId="38" fontId="14" fillId="0" borderId="42" xfId="50" applyFont="1" applyFill="1" applyBorder="1" applyAlignment="1">
      <alignment shrinkToFit="1"/>
    </xf>
    <xf numFmtId="38" fontId="0" fillId="33" borderId="0" xfId="50" applyFill="1" applyAlignment="1">
      <alignment wrapText="1"/>
    </xf>
    <xf numFmtId="38" fontId="38" fillId="0" borderId="98" xfId="50" applyFont="1" applyFill="1" applyBorder="1" applyAlignment="1">
      <alignment shrinkToFit="1"/>
    </xf>
    <xf numFmtId="38" fontId="36" fillId="0" borderId="68" xfId="50" applyFont="1" applyFill="1" applyBorder="1" applyAlignment="1">
      <alignment horizontal="centerContinuous" vertical="center"/>
    </xf>
    <xf numFmtId="38" fontId="36" fillId="0" borderId="34" xfId="50" applyFont="1" applyFill="1" applyBorder="1" applyAlignment="1">
      <alignment horizontal="centerContinuous" vertical="center"/>
    </xf>
    <xf numFmtId="38" fontId="36" fillId="0" borderId="20" xfId="50" applyFont="1" applyFill="1" applyBorder="1" applyAlignment="1">
      <alignment horizontal="centerContinuous" vertical="center"/>
    </xf>
    <xf numFmtId="38" fontId="35" fillId="0" borderId="34" xfId="50" applyFont="1" applyFill="1" applyBorder="1" applyAlignment="1">
      <alignment horizontal="centerContinuous"/>
    </xf>
    <xf numFmtId="38" fontId="1" fillId="0" borderId="20" xfId="50" applyFont="1" applyFill="1" applyBorder="1" applyAlignment="1">
      <alignment horizontal="centerContinuous" vertical="center"/>
    </xf>
    <xf numFmtId="38" fontId="0" fillId="0" borderId="34" xfId="50" applyFont="1" applyFill="1" applyBorder="1" applyAlignment="1">
      <alignment horizontal="centerContinuous"/>
    </xf>
    <xf numFmtId="38" fontId="19" fillId="0" borderId="34" xfId="50" applyFont="1" applyFill="1" applyBorder="1" applyAlignment="1">
      <alignment horizontal="centerContinuous"/>
    </xf>
    <xf numFmtId="38" fontId="5" fillId="0" borderId="20" xfId="50" applyFont="1" applyFill="1" applyBorder="1" applyAlignment="1">
      <alignment horizontal="centerContinuous" vertical="center"/>
    </xf>
    <xf numFmtId="38" fontId="0" fillId="0" borderId="34" xfId="50" applyFont="1" applyFill="1" applyBorder="1" applyAlignment="1">
      <alignment horizontal="centerContinuous"/>
    </xf>
    <xf numFmtId="194" fontId="13" fillId="0" borderId="72" xfId="0" applyNumberFormat="1" applyFont="1" applyFill="1" applyBorder="1" applyAlignment="1">
      <alignment/>
    </xf>
    <xf numFmtId="194" fontId="25" fillId="0" borderId="112" xfId="0" applyNumberFormat="1" applyFont="1" applyFill="1" applyBorder="1" applyAlignment="1">
      <alignment/>
    </xf>
    <xf numFmtId="194" fontId="13" fillId="0" borderId="113" xfId="0" applyNumberFormat="1" applyFont="1" applyFill="1" applyBorder="1" applyAlignment="1">
      <alignment/>
    </xf>
    <xf numFmtId="194" fontId="25" fillId="0" borderId="79" xfId="0" applyNumberFormat="1" applyFont="1" applyFill="1" applyBorder="1" applyAlignment="1">
      <alignment/>
    </xf>
    <xf numFmtId="194" fontId="13" fillId="0" borderId="50" xfId="0" applyNumberFormat="1" applyFont="1" applyFill="1" applyBorder="1" applyAlignment="1">
      <alignment/>
    </xf>
    <xf numFmtId="194" fontId="25" fillId="0" borderId="114" xfId="0" applyNumberFormat="1" applyFont="1" applyFill="1" applyBorder="1" applyAlignment="1">
      <alignment/>
    </xf>
    <xf numFmtId="194" fontId="13" fillId="0" borderId="115" xfId="0" applyNumberFormat="1" applyFont="1" applyFill="1" applyBorder="1" applyAlignment="1">
      <alignment/>
    </xf>
    <xf numFmtId="194" fontId="25" fillId="0" borderId="78" xfId="0" applyNumberFormat="1" applyFont="1" applyFill="1" applyBorder="1" applyAlignment="1">
      <alignment/>
    </xf>
    <xf numFmtId="194" fontId="13" fillId="0" borderId="48" xfId="0" applyNumberFormat="1" applyFont="1" applyFill="1" applyBorder="1" applyAlignment="1">
      <alignment/>
    </xf>
    <xf numFmtId="194" fontId="25" fillId="0" borderId="49" xfId="0" applyNumberFormat="1" applyFont="1" applyFill="1" applyBorder="1" applyAlignment="1">
      <alignment/>
    </xf>
    <xf numFmtId="194" fontId="13" fillId="0" borderId="81" xfId="0" applyNumberFormat="1" applyFont="1" applyFill="1" applyBorder="1" applyAlignment="1">
      <alignment/>
    </xf>
    <xf numFmtId="194" fontId="25" fillId="0" borderId="80" xfId="0" applyNumberFormat="1" applyFont="1" applyFill="1" applyBorder="1" applyAlignment="1">
      <alignment/>
    </xf>
    <xf numFmtId="194" fontId="13" fillId="0" borderId="73" xfId="0" applyNumberFormat="1" applyFont="1" applyFill="1" applyBorder="1" applyAlignment="1">
      <alignment/>
    </xf>
    <xf numFmtId="194" fontId="25" fillId="0" borderId="116" xfId="0" applyNumberFormat="1" applyFont="1" applyFill="1" applyBorder="1" applyAlignment="1">
      <alignment/>
    </xf>
    <xf numFmtId="194" fontId="13" fillId="0" borderId="117" xfId="0" applyNumberFormat="1" applyFont="1" applyFill="1" applyBorder="1" applyAlignment="1">
      <alignment/>
    </xf>
    <xf numFmtId="194" fontId="25" fillId="0" borderId="118" xfId="0" applyNumberFormat="1" applyFont="1" applyFill="1" applyBorder="1" applyAlignment="1">
      <alignment/>
    </xf>
    <xf numFmtId="194" fontId="13" fillId="0" borderId="44" xfId="0" applyNumberFormat="1" applyFont="1" applyFill="1" applyBorder="1" applyAlignment="1">
      <alignment/>
    </xf>
    <xf numFmtId="194" fontId="25" fillId="0" borderId="119" xfId="0" applyNumberFormat="1" applyFont="1" applyFill="1" applyBorder="1" applyAlignment="1">
      <alignment/>
    </xf>
    <xf numFmtId="194" fontId="25" fillId="0" borderId="120" xfId="0" applyNumberFormat="1" applyFont="1" applyFill="1" applyBorder="1" applyAlignment="1">
      <alignment/>
    </xf>
    <xf numFmtId="38" fontId="14" fillId="0" borderId="47" xfId="50" applyFont="1" applyFill="1" applyBorder="1" applyAlignment="1">
      <alignment shrinkToFit="1"/>
    </xf>
    <xf numFmtId="9" fontId="26" fillId="0" borderId="13" xfId="43" applyFont="1" applyFill="1" applyBorder="1" applyAlignment="1">
      <alignment shrinkToFit="1"/>
    </xf>
    <xf numFmtId="38" fontId="26" fillId="7" borderId="13" xfId="50" applyFont="1" applyFill="1" applyBorder="1" applyAlignment="1">
      <alignment horizontal="distributed"/>
    </xf>
    <xf numFmtId="38" fontId="26" fillId="0" borderId="13" xfId="50" applyFont="1" applyFill="1" applyBorder="1" applyAlignment="1">
      <alignment horizontal="distributed" shrinkToFit="1"/>
    </xf>
    <xf numFmtId="38" fontId="26" fillId="7" borderId="14" xfId="50" applyFont="1" applyFill="1" applyBorder="1" applyAlignment="1">
      <alignment shrinkToFit="1"/>
    </xf>
    <xf numFmtId="38" fontId="26" fillId="7" borderId="14" xfId="50" applyFont="1" applyFill="1" applyBorder="1" applyAlignment="1">
      <alignment horizontal="distributed"/>
    </xf>
    <xf numFmtId="38" fontId="38" fillId="7" borderId="14" xfId="50" applyFont="1" applyFill="1" applyBorder="1" applyAlignment="1">
      <alignment horizontal="distributed"/>
    </xf>
    <xf numFmtId="38" fontId="26" fillId="7" borderId="80" xfId="50" applyFont="1" applyFill="1" applyBorder="1" applyAlignment="1">
      <alignment horizontal="distributed"/>
    </xf>
    <xf numFmtId="38" fontId="26" fillId="7" borderId="13" xfId="50" applyFont="1" applyFill="1" applyBorder="1" applyAlignment="1">
      <alignment shrinkToFit="1"/>
    </xf>
    <xf numFmtId="38" fontId="26" fillId="7" borderId="104" xfId="50" applyFont="1" applyFill="1" applyBorder="1" applyAlignment="1">
      <alignment shrinkToFit="1"/>
    </xf>
    <xf numFmtId="38" fontId="26" fillId="7" borderId="104" xfId="50" applyFont="1" applyFill="1" applyBorder="1" applyAlignment="1">
      <alignment horizontal="distributed"/>
    </xf>
    <xf numFmtId="38" fontId="14" fillId="7" borderId="47" xfId="50" applyFont="1" applyFill="1" applyBorder="1" applyAlignment="1">
      <alignment horizontal="centerContinuous" shrinkToFit="1"/>
    </xf>
    <xf numFmtId="38" fontId="14" fillId="7" borderId="13" xfId="50" applyFont="1" applyFill="1" applyBorder="1" applyAlignment="1">
      <alignment shrinkToFit="1"/>
    </xf>
    <xf numFmtId="194" fontId="21" fillId="33" borderId="26" xfId="0" applyNumberFormat="1" applyFont="1" applyFill="1" applyBorder="1" applyAlignment="1">
      <alignment horizontal="center" vertical="center"/>
    </xf>
    <xf numFmtId="194" fontId="21" fillId="33" borderId="25" xfId="0" applyNumberFormat="1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58" fontId="8" fillId="33" borderId="26" xfId="50" applyNumberFormat="1" applyFont="1" applyFill="1" applyBorder="1" applyAlignment="1">
      <alignment horizontal="distributed" vertical="center"/>
    </xf>
    <xf numFmtId="58" fontId="15" fillId="33" borderId="121" xfId="0" applyNumberFormat="1" applyFont="1" applyFill="1" applyBorder="1" applyAlignment="1">
      <alignment horizontal="distributed" vertical="center"/>
    </xf>
    <xf numFmtId="38" fontId="21" fillId="33" borderId="107" xfId="50" applyFont="1" applyFill="1" applyBorder="1" applyAlignment="1">
      <alignment horizontal="center" vertical="center" shrinkToFit="1"/>
    </xf>
    <xf numFmtId="38" fontId="21" fillId="33" borderId="121" xfId="50" applyFont="1" applyFill="1" applyBorder="1" applyAlignment="1">
      <alignment horizontal="center" vertical="center" shrinkToFit="1"/>
    </xf>
    <xf numFmtId="38" fontId="21" fillId="33" borderId="25" xfId="50" applyFont="1" applyFill="1" applyBorder="1" applyAlignment="1">
      <alignment horizontal="center" vertical="center" shrinkToFit="1"/>
    </xf>
    <xf numFmtId="38" fontId="21" fillId="0" borderId="107" xfId="50" applyFont="1" applyFill="1" applyBorder="1" applyAlignment="1">
      <alignment horizontal="center" vertical="center" shrinkToFit="1"/>
    </xf>
    <xf numFmtId="38" fontId="21" fillId="0" borderId="121" xfId="50" applyFont="1" applyFill="1" applyBorder="1" applyAlignment="1">
      <alignment horizontal="center" vertical="center" shrinkToFit="1"/>
    </xf>
    <xf numFmtId="38" fontId="21" fillId="0" borderId="25" xfId="5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58" fontId="8" fillId="0" borderId="26" xfId="50" applyNumberFormat="1" applyFont="1" applyFill="1" applyBorder="1" applyAlignment="1">
      <alignment horizontal="distributed" vertical="center"/>
    </xf>
    <xf numFmtId="58" fontId="15" fillId="0" borderId="121" xfId="0" applyNumberFormat="1" applyFont="1" applyFill="1" applyBorder="1" applyAlignment="1">
      <alignment horizontal="distributed" vertical="center"/>
    </xf>
    <xf numFmtId="194" fontId="21" fillId="0" borderId="26" xfId="0" applyNumberFormat="1" applyFont="1" applyFill="1" applyBorder="1" applyAlignment="1">
      <alignment horizontal="center" vertical="center"/>
    </xf>
    <xf numFmtId="194" fontId="21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38" fontId="35" fillId="0" borderId="0" xfId="50" applyFont="1" applyFill="1" applyAlignment="1">
      <alignment horizontal="center"/>
    </xf>
    <xf numFmtId="195" fontId="23" fillId="0" borderId="26" xfId="51" applyNumberFormat="1" applyFont="1" applyFill="1" applyBorder="1" applyAlignment="1">
      <alignment horizontal="center" vertical="center"/>
    </xf>
    <xf numFmtId="195" fontId="24" fillId="0" borderId="25" xfId="0" applyNumberFormat="1" applyFont="1" applyBorder="1" applyAlignment="1">
      <alignment horizontal="center" vertical="center"/>
    </xf>
    <xf numFmtId="38" fontId="22" fillId="0" borderId="107" xfId="50" applyFont="1" applyFill="1" applyBorder="1" applyAlignment="1">
      <alignment horizontal="center" vertical="center" shrinkToFit="1"/>
    </xf>
    <xf numFmtId="38" fontId="22" fillId="0" borderId="121" xfId="50" applyFont="1" applyFill="1" applyBorder="1" applyAlignment="1">
      <alignment horizontal="center" vertical="center" shrinkToFit="1"/>
    </xf>
    <xf numFmtId="38" fontId="22" fillId="0" borderId="25" xfId="50" applyFont="1" applyFill="1" applyBorder="1" applyAlignment="1">
      <alignment horizontal="center" vertical="center" shrinkToFit="1"/>
    </xf>
    <xf numFmtId="58" fontId="22" fillId="0" borderId="26" xfId="0" applyNumberFormat="1" applyFont="1" applyBorder="1" applyAlignment="1">
      <alignment horizontal="distributed" vertical="center"/>
    </xf>
    <xf numFmtId="58" fontId="22" fillId="0" borderId="121" xfId="0" applyNumberFormat="1" applyFont="1" applyBorder="1" applyAlignment="1">
      <alignment horizontal="distributed" vertical="center"/>
    </xf>
    <xf numFmtId="0" fontId="26" fillId="0" borderId="42" xfId="50" applyNumberFormat="1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2288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showGridLines="0" showZeros="0" tabSelected="1" zoomScaleSheetLayoutView="70" zoomScalePageLayoutView="0" workbookViewId="0" topLeftCell="A1">
      <pane ySplit="3" topLeftCell="A4" activePane="bottomLeft" state="frozen"/>
      <selection pane="topLeft" activeCell="C15" sqref="C15"/>
      <selection pane="bottomLeft" activeCell="J27" sqref="J27"/>
    </sheetView>
  </sheetViews>
  <sheetFormatPr defaultColWidth="9.00390625" defaultRowHeight="13.5"/>
  <cols>
    <col min="1" max="1" width="8.625" style="30" customWidth="1"/>
    <col min="2" max="2" width="7.375" style="30" customWidth="1"/>
    <col min="3" max="3" width="7.50390625" style="30" customWidth="1"/>
    <col min="4" max="4" width="8.625" style="30" customWidth="1"/>
    <col min="5" max="5" width="7.375" style="30" customWidth="1"/>
    <col min="6" max="6" width="7.50390625" style="30" customWidth="1"/>
    <col min="7" max="7" width="8.625" style="30" customWidth="1"/>
    <col min="8" max="8" width="7.375" style="30" customWidth="1"/>
    <col min="9" max="9" width="7.50390625" style="30" customWidth="1"/>
    <col min="10" max="10" width="8.625" style="30" customWidth="1"/>
    <col min="11" max="11" width="7.375" style="30" customWidth="1"/>
    <col min="12" max="12" width="7.50390625" style="30" customWidth="1"/>
    <col min="13" max="13" width="8.625" style="30" customWidth="1"/>
    <col min="14" max="14" width="7.375" style="30" customWidth="1"/>
    <col min="15" max="15" width="7.50390625" style="30" customWidth="1"/>
    <col min="16" max="16" width="10.125" style="30" customWidth="1"/>
    <col min="17" max="17" width="7.375" style="30" customWidth="1"/>
    <col min="18" max="18" width="7.50390625" style="30" customWidth="1"/>
    <col min="19" max="19" width="0.875" style="30" customWidth="1"/>
    <col min="20" max="16384" width="9.00390625" style="30" customWidth="1"/>
  </cols>
  <sheetData>
    <row r="1" spans="1:15" ht="3.75" customHeight="1" thickBot="1">
      <c r="A1" s="36"/>
      <c r="B1" s="37"/>
      <c r="C1" s="37"/>
      <c r="D1" s="37"/>
      <c r="E1" s="37"/>
      <c r="F1" s="37"/>
      <c r="G1" s="37"/>
      <c r="H1" s="37"/>
      <c r="I1" s="37"/>
      <c r="J1" s="38"/>
      <c r="K1" s="39"/>
      <c r="L1" s="39"/>
      <c r="M1" s="39"/>
      <c r="N1" s="39"/>
      <c r="O1" s="39"/>
    </row>
    <row r="2" spans="1:18" ht="15" customHeight="1">
      <c r="A2" s="40" t="s">
        <v>130</v>
      </c>
      <c r="B2" s="41"/>
      <c r="C2" s="41"/>
      <c r="D2" s="42"/>
      <c r="E2" s="43"/>
      <c r="F2" s="44" t="s">
        <v>131</v>
      </c>
      <c r="G2" s="45"/>
      <c r="H2" s="45"/>
      <c r="I2" s="46"/>
      <c r="J2" s="45" t="s">
        <v>110</v>
      </c>
      <c r="K2" s="44" t="s">
        <v>129</v>
      </c>
      <c r="L2" s="47"/>
      <c r="M2" s="48" t="s">
        <v>133</v>
      </c>
      <c r="N2" s="49"/>
      <c r="O2" s="50"/>
      <c r="P2" s="51"/>
      <c r="Q2" s="31"/>
      <c r="R2" s="52"/>
    </row>
    <row r="3" spans="1:18" ht="34.5" customHeight="1" thickBot="1">
      <c r="A3" s="477"/>
      <c r="B3" s="478"/>
      <c r="C3" s="478"/>
      <c r="D3" s="478"/>
      <c r="E3" s="479"/>
      <c r="F3" s="475" t="s">
        <v>193</v>
      </c>
      <c r="G3" s="476"/>
      <c r="H3" s="476"/>
      <c r="I3" s="53" t="s">
        <v>185</v>
      </c>
      <c r="J3" s="54"/>
      <c r="K3" s="471">
        <f>M5+'諫早・大村・島原・雲仙・南島原'!M5+'佐世保・北松・東彼杵・松浦'!M5+'平戸・五島・南松北松・壱岐・対馬'!M5</f>
        <v>0</v>
      </c>
      <c r="L3" s="472"/>
      <c r="M3" s="473"/>
      <c r="N3" s="474"/>
      <c r="O3" s="55"/>
      <c r="Q3" s="56"/>
      <c r="R3" s="56"/>
    </row>
    <row r="4" spans="1:18" ht="15" customHeight="1" thickBot="1">
      <c r="A4" s="65"/>
      <c r="B4" s="65"/>
      <c r="C4" s="65"/>
      <c r="D4" s="65"/>
      <c r="E4" s="65"/>
      <c r="F4" s="65"/>
      <c r="G4" s="104"/>
      <c r="H4" s="65"/>
      <c r="I4" s="65"/>
      <c r="J4" s="65"/>
      <c r="K4" s="65"/>
      <c r="L4" s="65"/>
      <c r="M4" s="67"/>
      <c r="N4" s="1"/>
      <c r="O4" s="102"/>
      <c r="P4" s="100"/>
      <c r="R4" s="188" t="s">
        <v>353</v>
      </c>
    </row>
    <row r="5" spans="1:22" ht="16.5" customHeight="1" thickBot="1">
      <c r="A5" s="130" t="s">
        <v>390</v>
      </c>
      <c r="B5" s="60"/>
      <c r="C5" s="185">
        <v>42201</v>
      </c>
      <c r="D5" s="184" t="s">
        <v>1</v>
      </c>
      <c r="E5" s="183"/>
      <c r="F5" s="62" t="s">
        <v>124</v>
      </c>
      <c r="G5" s="63">
        <f>SUM(B35,E35,H35,K35,Q52,E52)</f>
        <v>90200</v>
      </c>
      <c r="H5" s="64" t="s">
        <v>3</v>
      </c>
      <c r="I5" s="105">
        <f>SUM(C35,F35,I35,L35,R52,F52)</f>
        <v>0</v>
      </c>
      <c r="J5" s="1"/>
      <c r="K5" s="65"/>
      <c r="L5" s="64" t="s">
        <v>94</v>
      </c>
      <c r="M5" s="71">
        <f>I5+I54+I65</f>
        <v>0</v>
      </c>
      <c r="N5" s="106"/>
      <c r="O5" s="103"/>
      <c r="P5" s="65"/>
      <c r="Q5" s="101"/>
      <c r="R5" s="187" t="s">
        <v>354</v>
      </c>
      <c r="S5" s="65"/>
      <c r="T5" s="65"/>
      <c r="U5" s="65"/>
      <c r="V5" s="65"/>
    </row>
    <row r="6" spans="1:22" ht="9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16.5" customHeight="1">
      <c r="A7" s="198" t="s">
        <v>4</v>
      </c>
      <c r="B7" s="199"/>
      <c r="C7" s="200"/>
      <c r="D7" s="201" t="s">
        <v>5</v>
      </c>
      <c r="E7" s="199"/>
      <c r="F7" s="200"/>
      <c r="G7" s="201" t="s">
        <v>6</v>
      </c>
      <c r="H7" s="199"/>
      <c r="I7" s="200"/>
      <c r="J7" s="201" t="s">
        <v>7</v>
      </c>
      <c r="K7" s="199"/>
      <c r="L7" s="200"/>
      <c r="M7" s="198" t="s">
        <v>114</v>
      </c>
      <c r="N7" s="199"/>
      <c r="O7" s="199"/>
      <c r="P7" s="201"/>
      <c r="Q7" s="202"/>
      <c r="R7" s="203"/>
      <c r="S7" s="65"/>
      <c r="T7" s="65"/>
      <c r="U7" s="65"/>
      <c r="V7" s="65"/>
    </row>
    <row r="8" spans="1:22" ht="15" customHeight="1">
      <c r="A8" s="204" t="s">
        <v>9</v>
      </c>
      <c r="B8" s="205" t="s">
        <v>127</v>
      </c>
      <c r="C8" s="206" t="s">
        <v>128</v>
      </c>
      <c r="D8" s="204" t="s">
        <v>9</v>
      </c>
      <c r="E8" s="205" t="s">
        <v>127</v>
      </c>
      <c r="F8" s="206" t="s">
        <v>128</v>
      </c>
      <c r="G8" s="204" t="s">
        <v>9</v>
      </c>
      <c r="H8" s="205" t="s">
        <v>127</v>
      </c>
      <c r="I8" s="206" t="s">
        <v>128</v>
      </c>
      <c r="J8" s="204" t="s">
        <v>9</v>
      </c>
      <c r="K8" s="205" t="s">
        <v>127</v>
      </c>
      <c r="L8" s="206" t="s">
        <v>128</v>
      </c>
      <c r="M8" s="204" t="s">
        <v>9</v>
      </c>
      <c r="N8" s="205" t="s">
        <v>127</v>
      </c>
      <c r="O8" s="207" t="s">
        <v>128</v>
      </c>
      <c r="P8" s="208" t="s">
        <v>9</v>
      </c>
      <c r="Q8" s="209" t="s">
        <v>127</v>
      </c>
      <c r="R8" s="206" t="s">
        <v>128</v>
      </c>
      <c r="S8" s="65"/>
      <c r="T8" s="65"/>
      <c r="U8" s="65"/>
      <c r="V8" s="65"/>
    </row>
    <row r="9" spans="1:22" ht="15" customHeight="1">
      <c r="A9" s="210" t="s">
        <v>159</v>
      </c>
      <c r="B9" s="211"/>
      <c r="C9" s="212"/>
      <c r="D9" s="213" t="s">
        <v>159</v>
      </c>
      <c r="E9" s="211"/>
      <c r="F9" s="212"/>
      <c r="G9" s="213" t="s">
        <v>159</v>
      </c>
      <c r="H9" s="211"/>
      <c r="I9" s="212"/>
      <c r="J9" s="213" t="s">
        <v>159</v>
      </c>
      <c r="K9" s="211"/>
      <c r="L9" s="212"/>
      <c r="M9" s="213" t="s">
        <v>159</v>
      </c>
      <c r="N9" s="211"/>
      <c r="O9" s="214"/>
      <c r="P9" s="215"/>
      <c r="Q9" s="216"/>
      <c r="R9" s="212"/>
      <c r="S9" s="65"/>
      <c r="T9" s="65"/>
      <c r="U9" s="65"/>
      <c r="V9" s="65"/>
    </row>
    <row r="10" spans="1:22" ht="15" customHeight="1">
      <c r="A10" s="217" t="s">
        <v>186</v>
      </c>
      <c r="B10" s="189">
        <v>1650</v>
      </c>
      <c r="C10" s="218"/>
      <c r="D10" s="217"/>
      <c r="E10" s="189"/>
      <c r="F10" s="220">
        <v>0</v>
      </c>
      <c r="G10" s="217" t="s">
        <v>217</v>
      </c>
      <c r="H10" s="189">
        <v>370</v>
      </c>
      <c r="I10" s="218"/>
      <c r="J10" s="227"/>
      <c r="K10" s="189"/>
      <c r="L10" s="220"/>
      <c r="M10" s="219" t="s">
        <v>364</v>
      </c>
      <c r="N10" s="189">
        <v>1580</v>
      </c>
      <c r="O10" s="218"/>
      <c r="P10" s="409" t="s">
        <v>209</v>
      </c>
      <c r="Q10" s="189">
        <v>1410</v>
      </c>
      <c r="R10" s="218"/>
      <c r="S10" s="65"/>
      <c r="T10" s="65"/>
      <c r="U10" s="65"/>
      <c r="V10" s="65"/>
    </row>
    <row r="11" spans="1:26" ht="15" customHeight="1">
      <c r="A11" s="217" t="s">
        <v>10</v>
      </c>
      <c r="B11" s="189">
        <v>210</v>
      </c>
      <c r="C11" s="220"/>
      <c r="D11" s="217"/>
      <c r="E11" s="189"/>
      <c r="F11" s="220"/>
      <c r="G11" s="217" t="s">
        <v>218</v>
      </c>
      <c r="H11" s="189">
        <v>970</v>
      </c>
      <c r="I11" s="220"/>
      <c r="J11" s="217"/>
      <c r="K11" s="189"/>
      <c r="L11" s="220"/>
      <c r="M11" s="219" t="s">
        <v>365</v>
      </c>
      <c r="N11" s="189">
        <v>1420</v>
      </c>
      <c r="O11" s="220"/>
      <c r="P11" s="410" t="s">
        <v>208</v>
      </c>
      <c r="Q11" s="189">
        <v>1060</v>
      </c>
      <c r="R11" s="220"/>
      <c r="S11" s="65"/>
      <c r="T11" s="65"/>
      <c r="U11" s="65"/>
      <c r="V11" s="65"/>
      <c r="Z11" s="428"/>
    </row>
    <row r="12" spans="1:22" ht="15" customHeight="1">
      <c r="A12" s="217" t="s">
        <v>187</v>
      </c>
      <c r="B12" s="189">
        <v>290</v>
      </c>
      <c r="C12" s="220"/>
      <c r="D12" s="217"/>
      <c r="E12" s="189"/>
      <c r="F12" s="220"/>
      <c r="G12" s="462" t="s">
        <v>391</v>
      </c>
      <c r="H12" s="189">
        <v>1550</v>
      </c>
      <c r="I12" s="220"/>
      <c r="J12" s="227"/>
      <c r="K12" s="189"/>
      <c r="L12" s="220"/>
      <c r="M12" s="219" t="s">
        <v>366</v>
      </c>
      <c r="N12" s="189">
        <v>1390</v>
      </c>
      <c r="O12" s="220"/>
      <c r="P12" s="229" t="s">
        <v>211</v>
      </c>
      <c r="Q12" s="189">
        <v>1470</v>
      </c>
      <c r="R12" s="220"/>
      <c r="S12" s="65"/>
      <c r="T12" s="65"/>
      <c r="U12" s="65"/>
      <c r="V12" s="65"/>
    </row>
    <row r="13" spans="1:22" ht="15" customHeight="1">
      <c r="A13" s="226" t="s">
        <v>14</v>
      </c>
      <c r="B13" s="189">
        <v>210</v>
      </c>
      <c r="C13" s="220"/>
      <c r="D13" s="227"/>
      <c r="E13" s="189"/>
      <c r="F13" s="220"/>
      <c r="G13" s="462" t="s">
        <v>392</v>
      </c>
      <c r="H13" s="189">
        <v>1150</v>
      </c>
      <c r="I13" s="220"/>
      <c r="J13" s="227"/>
      <c r="K13" s="189"/>
      <c r="L13" s="220"/>
      <c r="M13" s="219" t="s">
        <v>367</v>
      </c>
      <c r="N13" s="189">
        <v>2050</v>
      </c>
      <c r="O13" s="220"/>
      <c r="P13" s="225" t="s">
        <v>210</v>
      </c>
      <c r="Q13" s="189">
        <v>800</v>
      </c>
      <c r="R13" s="220"/>
      <c r="S13" s="65"/>
      <c r="T13" s="65"/>
      <c r="U13" s="65"/>
      <c r="V13" s="65"/>
    </row>
    <row r="14" spans="1:22" ht="15" customHeight="1">
      <c r="A14" s="226" t="s">
        <v>13</v>
      </c>
      <c r="B14" s="189">
        <v>1130</v>
      </c>
      <c r="C14" s="220"/>
      <c r="D14" s="227"/>
      <c r="E14" s="189"/>
      <c r="F14" s="220"/>
      <c r="G14" s="463" t="s">
        <v>393</v>
      </c>
      <c r="H14" s="189">
        <v>1210</v>
      </c>
      <c r="I14" s="220"/>
      <c r="J14" s="227"/>
      <c r="K14" s="189"/>
      <c r="L14" s="220"/>
      <c r="M14" s="219" t="s">
        <v>236</v>
      </c>
      <c r="N14" s="189">
        <v>880</v>
      </c>
      <c r="O14" s="220"/>
      <c r="P14" s="229" t="s">
        <v>240</v>
      </c>
      <c r="Q14" s="189">
        <v>1190</v>
      </c>
      <c r="R14" s="220"/>
      <c r="S14" s="65"/>
      <c r="T14" s="65"/>
      <c r="U14" s="65"/>
      <c r="V14" s="65"/>
    </row>
    <row r="15" spans="1:22" ht="15" customHeight="1">
      <c r="A15" s="226" t="s">
        <v>194</v>
      </c>
      <c r="B15" s="189">
        <v>260</v>
      </c>
      <c r="C15" s="220"/>
      <c r="D15" s="227"/>
      <c r="E15" s="189"/>
      <c r="F15" s="220"/>
      <c r="G15" s="228" t="s">
        <v>170</v>
      </c>
      <c r="H15" s="189">
        <v>760</v>
      </c>
      <c r="I15" s="220"/>
      <c r="J15" s="217"/>
      <c r="K15" s="189"/>
      <c r="L15" s="220"/>
      <c r="M15" s="219" t="s">
        <v>233</v>
      </c>
      <c r="N15" s="189">
        <v>1540</v>
      </c>
      <c r="O15" s="220"/>
      <c r="P15" s="229" t="s">
        <v>241</v>
      </c>
      <c r="Q15" s="189">
        <v>4290</v>
      </c>
      <c r="R15" s="220"/>
      <c r="S15" s="65"/>
      <c r="T15" s="65"/>
      <c r="U15" s="65"/>
      <c r="V15" s="65"/>
    </row>
    <row r="16" spans="1:22" ht="15" customHeight="1">
      <c r="A16" s="226" t="s">
        <v>196</v>
      </c>
      <c r="B16" s="189">
        <v>170</v>
      </c>
      <c r="C16" s="220"/>
      <c r="D16" s="217"/>
      <c r="E16" s="189"/>
      <c r="F16" s="220"/>
      <c r="G16" s="227" t="s">
        <v>171</v>
      </c>
      <c r="H16" s="189">
        <v>750</v>
      </c>
      <c r="I16" s="220"/>
      <c r="J16" s="227"/>
      <c r="K16" s="189"/>
      <c r="L16" s="220"/>
      <c r="M16" s="219" t="s">
        <v>234</v>
      </c>
      <c r="N16" s="189">
        <v>1440</v>
      </c>
      <c r="O16" s="220"/>
      <c r="P16" s="229" t="s">
        <v>212</v>
      </c>
      <c r="Q16" s="189">
        <v>2600</v>
      </c>
      <c r="R16" s="220"/>
      <c r="S16" s="65"/>
      <c r="T16" s="65"/>
      <c r="U16" s="65"/>
      <c r="V16" s="65"/>
    </row>
    <row r="17" spans="1:22" ht="15" customHeight="1">
      <c r="A17" s="223"/>
      <c r="B17" s="189"/>
      <c r="C17" s="220"/>
      <c r="D17" s="227"/>
      <c r="E17" s="189"/>
      <c r="F17" s="220"/>
      <c r="G17" s="269" t="s">
        <v>348</v>
      </c>
      <c r="H17" s="189">
        <v>410</v>
      </c>
      <c r="I17" s="220"/>
      <c r="J17" s="227"/>
      <c r="K17" s="189"/>
      <c r="L17" s="220"/>
      <c r="M17" s="219" t="s">
        <v>235</v>
      </c>
      <c r="N17" s="189">
        <v>1160</v>
      </c>
      <c r="O17" s="220"/>
      <c r="P17" s="229" t="s">
        <v>242</v>
      </c>
      <c r="Q17" s="189">
        <v>2160</v>
      </c>
      <c r="R17" s="220"/>
      <c r="S17" s="65"/>
      <c r="T17" s="65"/>
      <c r="U17" s="65"/>
      <c r="V17" s="65"/>
    </row>
    <row r="18" spans="1:22" ht="15" customHeight="1">
      <c r="A18" s="226"/>
      <c r="B18" s="189"/>
      <c r="C18" s="220"/>
      <c r="D18" s="217"/>
      <c r="E18" s="189"/>
      <c r="F18" s="220"/>
      <c r="G18" s="217" t="s">
        <v>172</v>
      </c>
      <c r="H18" s="189">
        <v>500</v>
      </c>
      <c r="I18" s="220"/>
      <c r="J18" s="227"/>
      <c r="K18" s="189">
        <v>0</v>
      </c>
      <c r="L18" s="220"/>
      <c r="M18" s="415" t="s">
        <v>237</v>
      </c>
      <c r="N18" s="189">
        <v>1360</v>
      </c>
      <c r="O18" s="220"/>
      <c r="P18" s="229" t="s">
        <v>243</v>
      </c>
      <c r="Q18" s="189">
        <v>1100</v>
      </c>
      <c r="R18" s="220"/>
      <c r="S18" s="65"/>
      <c r="T18" s="65"/>
      <c r="U18" s="65"/>
      <c r="V18" s="65"/>
    </row>
    <row r="19" spans="1:22" ht="15" customHeight="1">
      <c r="A19" s="223"/>
      <c r="B19" s="189"/>
      <c r="C19" s="220"/>
      <c r="D19" s="227"/>
      <c r="E19" s="189"/>
      <c r="F19" s="220"/>
      <c r="G19" s="230" t="s">
        <v>349</v>
      </c>
      <c r="H19" s="189">
        <v>480</v>
      </c>
      <c r="I19" s="220"/>
      <c r="J19" s="227"/>
      <c r="K19" s="189"/>
      <c r="L19" s="220"/>
      <c r="M19" s="415" t="s">
        <v>238</v>
      </c>
      <c r="N19" s="189">
        <v>1600</v>
      </c>
      <c r="O19" s="220"/>
      <c r="P19" s="229" t="s">
        <v>214</v>
      </c>
      <c r="Q19" s="189">
        <v>1180</v>
      </c>
      <c r="R19" s="220"/>
      <c r="S19" s="65"/>
      <c r="T19" s="65"/>
      <c r="U19" s="65"/>
      <c r="V19" s="65"/>
    </row>
    <row r="20" spans="1:22" ht="15" customHeight="1">
      <c r="A20" s="226"/>
      <c r="B20" s="189"/>
      <c r="C20" s="220">
        <v>0</v>
      </c>
      <c r="D20" s="227"/>
      <c r="E20" s="189"/>
      <c r="F20" s="220"/>
      <c r="G20" s="227" t="s">
        <v>350</v>
      </c>
      <c r="H20" s="189">
        <v>460</v>
      </c>
      <c r="I20" s="220"/>
      <c r="J20" s="227"/>
      <c r="K20" s="189"/>
      <c r="L20" s="220"/>
      <c r="M20" s="415" t="s">
        <v>239</v>
      </c>
      <c r="N20" s="189">
        <v>2630</v>
      </c>
      <c r="O20" s="220"/>
      <c r="P20" s="225" t="s">
        <v>213</v>
      </c>
      <c r="Q20" s="189">
        <v>1910</v>
      </c>
      <c r="R20" s="220"/>
      <c r="S20" s="65"/>
      <c r="T20" s="65"/>
      <c r="U20" s="65"/>
      <c r="V20" s="65"/>
    </row>
    <row r="21" spans="1:22" ht="15" customHeight="1">
      <c r="A21" s="226"/>
      <c r="B21" s="189"/>
      <c r="C21" s="220"/>
      <c r="D21" s="227"/>
      <c r="E21" s="189"/>
      <c r="F21" s="220"/>
      <c r="G21" s="465" t="s">
        <v>397</v>
      </c>
      <c r="H21" s="189">
        <v>1950</v>
      </c>
      <c r="I21" s="220"/>
      <c r="J21" s="227"/>
      <c r="K21" s="189"/>
      <c r="L21" s="220"/>
      <c r="M21" s="230" t="s">
        <v>245</v>
      </c>
      <c r="N21" s="189">
        <v>910</v>
      </c>
      <c r="O21" s="220"/>
      <c r="P21" s="229" t="s">
        <v>244</v>
      </c>
      <c r="Q21" s="189">
        <v>4350</v>
      </c>
      <c r="R21" s="220"/>
      <c r="S21" s="65"/>
      <c r="T21" s="65"/>
      <c r="U21" s="65"/>
      <c r="V21" s="65"/>
    </row>
    <row r="22" spans="1:22" ht="15" customHeight="1">
      <c r="A22" s="226"/>
      <c r="B22" s="189"/>
      <c r="C22" s="220"/>
      <c r="D22" s="217"/>
      <c r="E22" s="189"/>
      <c r="F22" s="220"/>
      <c r="G22" s="465" t="s">
        <v>398</v>
      </c>
      <c r="H22" s="189">
        <v>720</v>
      </c>
      <c r="I22" s="220"/>
      <c r="J22" s="227"/>
      <c r="K22" s="189"/>
      <c r="L22" s="220"/>
      <c r="M22" s="227" t="s">
        <v>246</v>
      </c>
      <c r="N22" s="189">
        <v>3560</v>
      </c>
      <c r="O22" s="220"/>
      <c r="P22" s="229" t="s">
        <v>247</v>
      </c>
      <c r="Q22" s="189">
        <v>3950</v>
      </c>
      <c r="R22" s="220"/>
      <c r="S22" s="65"/>
      <c r="T22" s="65"/>
      <c r="U22" s="65"/>
      <c r="V22" s="65"/>
    </row>
    <row r="23" spans="1:22" ht="15" customHeight="1">
      <c r="A23" s="223"/>
      <c r="B23" s="189"/>
      <c r="C23" s="220"/>
      <c r="D23" s="227"/>
      <c r="E23" s="189"/>
      <c r="F23" s="220"/>
      <c r="G23" s="217"/>
      <c r="H23" s="189"/>
      <c r="I23" s="220"/>
      <c r="J23" s="227"/>
      <c r="K23" s="224"/>
      <c r="L23" s="220"/>
      <c r="M23" s="227" t="s">
        <v>199</v>
      </c>
      <c r="N23" s="189">
        <v>2520</v>
      </c>
      <c r="O23" s="220"/>
      <c r="P23" s="225" t="s">
        <v>200</v>
      </c>
      <c r="Q23" s="189">
        <v>1610</v>
      </c>
      <c r="R23" s="220"/>
      <c r="S23" s="65"/>
      <c r="T23" s="65"/>
      <c r="U23" s="65"/>
      <c r="V23" s="65"/>
    </row>
    <row r="24" spans="1:22" ht="15" customHeight="1">
      <c r="A24" s="226"/>
      <c r="B24" s="189"/>
      <c r="C24" s="220"/>
      <c r="D24" s="217"/>
      <c r="E24" s="189"/>
      <c r="F24" s="220"/>
      <c r="G24" s="227" t="s">
        <v>18</v>
      </c>
      <c r="H24" s="189">
        <v>150</v>
      </c>
      <c r="I24" s="220"/>
      <c r="J24" s="227"/>
      <c r="K24" s="224"/>
      <c r="L24" s="220"/>
      <c r="M24" s="227" t="s">
        <v>195</v>
      </c>
      <c r="N24" s="189">
        <v>1050</v>
      </c>
      <c r="O24" s="220"/>
      <c r="P24" s="225"/>
      <c r="Q24" s="189"/>
      <c r="R24" s="220"/>
      <c r="S24" s="65"/>
      <c r="T24" s="65"/>
      <c r="U24" s="65"/>
      <c r="V24" s="65"/>
    </row>
    <row r="25" spans="1:22" ht="15" customHeight="1">
      <c r="A25" s="219"/>
      <c r="B25" s="189"/>
      <c r="C25" s="220"/>
      <c r="D25" s="227"/>
      <c r="E25" s="191"/>
      <c r="F25" s="231"/>
      <c r="G25" s="217" t="s">
        <v>17</v>
      </c>
      <c r="H25" s="189">
        <v>450</v>
      </c>
      <c r="I25" s="220"/>
      <c r="J25" s="228"/>
      <c r="K25" s="224"/>
      <c r="L25" s="220"/>
      <c r="M25" s="227"/>
      <c r="N25" s="189"/>
      <c r="O25" s="220"/>
      <c r="P25" s="225"/>
      <c r="Q25" s="189"/>
      <c r="R25" s="220"/>
      <c r="S25" s="65"/>
      <c r="T25" s="65"/>
      <c r="U25" s="65"/>
      <c r="V25" s="65"/>
    </row>
    <row r="26" spans="1:22" ht="15" customHeight="1">
      <c r="A26" s="226"/>
      <c r="B26" s="197"/>
      <c r="C26" s="220"/>
      <c r="D26" s="217"/>
      <c r="E26" s="191"/>
      <c r="F26" s="231"/>
      <c r="G26" s="217"/>
      <c r="H26" s="189"/>
      <c r="I26" s="220"/>
      <c r="J26" s="227"/>
      <c r="K26" s="189"/>
      <c r="L26" s="220"/>
      <c r="M26" s="227"/>
      <c r="N26" s="189"/>
      <c r="O26" s="220"/>
      <c r="P26" s="229" t="s">
        <v>368</v>
      </c>
      <c r="Q26" s="189">
        <v>1320</v>
      </c>
      <c r="R26" s="220"/>
      <c r="S26" s="65"/>
      <c r="T26" s="65"/>
      <c r="U26" s="65"/>
      <c r="V26" s="65"/>
    </row>
    <row r="27" spans="1:22" ht="15" customHeight="1">
      <c r="A27" s="226"/>
      <c r="B27" s="197"/>
      <c r="C27" s="218"/>
      <c r="D27" s="217"/>
      <c r="E27" s="191"/>
      <c r="F27" s="231"/>
      <c r="G27" s="217"/>
      <c r="H27" s="189">
        <v>0</v>
      </c>
      <c r="I27" s="220"/>
      <c r="J27" s="227"/>
      <c r="K27" s="191"/>
      <c r="L27" s="231"/>
      <c r="M27" s="227"/>
      <c r="N27" s="190"/>
      <c r="O27" s="220"/>
      <c r="P27" s="411" t="s">
        <v>369</v>
      </c>
      <c r="Q27" s="189">
        <v>3980</v>
      </c>
      <c r="R27" s="220"/>
      <c r="S27" s="65"/>
      <c r="T27" s="65"/>
      <c r="U27" s="65"/>
      <c r="V27" s="65"/>
    </row>
    <row r="28" spans="1:22" ht="15" customHeight="1">
      <c r="A28" s="226"/>
      <c r="B28" s="191"/>
      <c r="C28" s="231"/>
      <c r="D28" s="217"/>
      <c r="E28" s="191"/>
      <c r="F28" s="191"/>
      <c r="G28" s="217"/>
      <c r="H28" s="189"/>
      <c r="I28" s="220"/>
      <c r="J28" s="217"/>
      <c r="K28" s="191"/>
      <c r="L28" s="231"/>
      <c r="M28" s="227"/>
      <c r="N28" s="232"/>
      <c r="O28" s="231"/>
      <c r="P28" s="411" t="s">
        <v>370</v>
      </c>
      <c r="Q28" s="189">
        <v>1320</v>
      </c>
      <c r="R28" s="220"/>
      <c r="S28" s="65"/>
      <c r="T28" s="65"/>
      <c r="U28" s="65"/>
      <c r="V28" s="65"/>
    </row>
    <row r="29" spans="1:22" ht="15" customHeight="1">
      <c r="A29" s="226"/>
      <c r="B29" s="191"/>
      <c r="C29" s="231">
        <v>0</v>
      </c>
      <c r="D29" s="463" t="s">
        <v>166</v>
      </c>
      <c r="E29" s="191"/>
      <c r="F29" s="231"/>
      <c r="G29" s="217"/>
      <c r="H29" s="189">
        <v>0</v>
      </c>
      <c r="I29" s="220"/>
      <c r="J29" s="463" t="s">
        <v>11</v>
      </c>
      <c r="K29" s="191"/>
      <c r="L29" s="231"/>
      <c r="M29" s="227"/>
      <c r="N29" s="232"/>
      <c r="O29" s="231"/>
      <c r="P29" s="240" t="s">
        <v>371</v>
      </c>
      <c r="Q29" s="189">
        <v>1360</v>
      </c>
      <c r="R29" s="220"/>
      <c r="S29" s="65"/>
      <c r="T29" s="65"/>
      <c r="U29" s="65"/>
      <c r="V29" s="65"/>
    </row>
    <row r="30" spans="1:22" ht="15" customHeight="1">
      <c r="A30" s="226"/>
      <c r="B30" s="191"/>
      <c r="C30" s="231">
        <v>0</v>
      </c>
      <c r="D30" s="464" t="s">
        <v>231</v>
      </c>
      <c r="E30" s="233"/>
      <c r="F30" s="218"/>
      <c r="G30" s="217"/>
      <c r="H30" s="191">
        <v>0</v>
      </c>
      <c r="I30" s="231"/>
      <c r="J30" s="464" t="s">
        <v>231</v>
      </c>
      <c r="K30" s="191"/>
      <c r="L30" s="231"/>
      <c r="M30" s="227"/>
      <c r="N30" s="232"/>
      <c r="O30" s="231"/>
      <c r="P30" s="411" t="s">
        <v>386</v>
      </c>
      <c r="Q30" s="189">
        <v>2890</v>
      </c>
      <c r="R30" s="220"/>
      <c r="S30" s="65"/>
      <c r="T30" s="65"/>
      <c r="U30" s="65"/>
      <c r="V30" s="65"/>
    </row>
    <row r="31" spans="1:22" ht="15" customHeight="1">
      <c r="A31" s="217"/>
      <c r="B31" s="191"/>
      <c r="C31" s="231">
        <v>0</v>
      </c>
      <c r="D31" s="463" t="s">
        <v>230</v>
      </c>
      <c r="E31" s="197"/>
      <c r="F31" s="231"/>
      <c r="G31" s="217"/>
      <c r="H31" s="191"/>
      <c r="I31" s="231"/>
      <c r="J31" s="463" t="s">
        <v>230</v>
      </c>
      <c r="K31" s="191"/>
      <c r="L31" s="231"/>
      <c r="M31" s="227"/>
      <c r="N31" s="232"/>
      <c r="O31" s="231"/>
      <c r="P31" s="234" t="s">
        <v>248</v>
      </c>
      <c r="Q31" s="189">
        <v>730</v>
      </c>
      <c r="R31" s="220"/>
      <c r="S31" s="65"/>
      <c r="T31" s="65"/>
      <c r="U31" s="65"/>
      <c r="V31" s="65"/>
    </row>
    <row r="32" spans="1:22" ht="15" customHeight="1">
      <c r="A32" s="217"/>
      <c r="B32" s="191"/>
      <c r="C32" s="231">
        <v>0</v>
      </c>
      <c r="D32" s="465" t="s">
        <v>164</v>
      </c>
      <c r="E32" s="191"/>
      <c r="F32" s="231"/>
      <c r="G32" s="236"/>
      <c r="H32" s="237"/>
      <c r="I32" s="238"/>
      <c r="J32" s="463" t="s">
        <v>184</v>
      </c>
      <c r="K32" s="237"/>
      <c r="L32" s="238"/>
      <c r="M32" s="283"/>
      <c r="N32" s="239"/>
      <c r="O32" s="238"/>
      <c r="P32" s="411" t="s">
        <v>215</v>
      </c>
      <c r="Q32" s="189">
        <v>340</v>
      </c>
      <c r="R32" s="220"/>
      <c r="S32" s="65"/>
      <c r="T32" s="65"/>
      <c r="U32" s="65"/>
      <c r="V32" s="65"/>
    </row>
    <row r="33" spans="1:22" ht="15" customHeight="1">
      <c r="A33" s="219"/>
      <c r="B33" s="191"/>
      <c r="C33" s="231"/>
      <c r="D33" s="465" t="s">
        <v>206</v>
      </c>
      <c r="E33" s="241"/>
      <c r="F33" s="242"/>
      <c r="G33" s="243"/>
      <c r="H33" s="237"/>
      <c r="I33" s="238"/>
      <c r="J33" s="465" t="s">
        <v>164</v>
      </c>
      <c r="K33" s="237"/>
      <c r="L33" s="238"/>
      <c r="M33" s="225"/>
      <c r="N33" s="239"/>
      <c r="O33" s="238"/>
      <c r="P33" s="234" t="s">
        <v>249</v>
      </c>
      <c r="Q33" s="189">
        <v>770</v>
      </c>
      <c r="R33" s="220"/>
      <c r="S33" s="65"/>
      <c r="T33" s="65"/>
      <c r="U33" s="65"/>
      <c r="V33" s="65"/>
    </row>
    <row r="34" spans="1:22" ht="15" customHeight="1">
      <c r="A34" s="217"/>
      <c r="B34" s="245"/>
      <c r="C34" s="246"/>
      <c r="D34" s="217"/>
      <c r="E34" s="241"/>
      <c r="F34" s="242"/>
      <c r="G34" s="217"/>
      <c r="H34" s="247"/>
      <c r="I34" s="248"/>
      <c r="J34" s="227"/>
      <c r="K34" s="247"/>
      <c r="L34" s="248"/>
      <c r="M34" s="249"/>
      <c r="N34" s="239"/>
      <c r="O34" s="238"/>
      <c r="P34" s="234" t="s">
        <v>250</v>
      </c>
      <c r="Q34" s="189">
        <v>180</v>
      </c>
      <c r="R34" s="220"/>
      <c r="S34" s="65"/>
      <c r="T34" s="65"/>
      <c r="U34" s="65"/>
      <c r="V34" s="65"/>
    </row>
    <row r="35" spans="1:22" ht="15" customHeight="1" thickBot="1">
      <c r="A35" s="250" t="s">
        <v>15</v>
      </c>
      <c r="B35" s="251">
        <f>SUM(B10:B34)</f>
        <v>3920</v>
      </c>
      <c r="C35" s="252">
        <f>SUM(C10:C34)</f>
        <v>0</v>
      </c>
      <c r="D35" s="250" t="s">
        <v>15</v>
      </c>
      <c r="E35" s="251">
        <f>SUM(E10:E34)</f>
        <v>0</v>
      </c>
      <c r="F35" s="252">
        <f>SUM(F10:F34)</f>
        <v>0</v>
      </c>
      <c r="G35" s="250" t="s">
        <v>15</v>
      </c>
      <c r="H35" s="251">
        <f>SUM(H10:H34)</f>
        <v>11880</v>
      </c>
      <c r="I35" s="252">
        <f>SUM(I10:I34)</f>
        <v>0</v>
      </c>
      <c r="J35" s="250" t="s">
        <v>15</v>
      </c>
      <c r="K35" s="251">
        <f>SUM(K10:K34)</f>
        <v>0</v>
      </c>
      <c r="L35" s="252">
        <f>SUM(L10:L34)</f>
        <v>0</v>
      </c>
      <c r="M35" s="227"/>
      <c r="N35" s="232"/>
      <c r="O35" s="231"/>
      <c r="P35" s="234"/>
      <c r="Q35" s="189"/>
      <c r="R35" s="220"/>
      <c r="S35" s="65"/>
      <c r="T35" s="65"/>
      <c r="U35" s="65"/>
      <c r="V35" s="65"/>
    </row>
    <row r="36" spans="1:22" ht="15" customHeight="1">
      <c r="A36" s="253" t="s">
        <v>96</v>
      </c>
      <c r="B36" s="254"/>
      <c r="C36" s="254"/>
      <c r="D36" s="254"/>
      <c r="E36" s="254"/>
      <c r="F36" s="255"/>
      <c r="G36" s="256"/>
      <c r="H36" s="257"/>
      <c r="I36" s="246"/>
      <c r="J36" s="258"/>
      <c r="K36" s="259"/>
      <c r="L36" s="246"/>
      <c r="M36" s="227"/>
      <c r="N36" s="232"/>
      <c r="O36" s="231"/>
      <c r="P36" s="234"/>
      <c r="Q36" s="189">
        <v>0</v>
      </c>
      <c r="R36" s="220"/>
      <c r="S36" s="65"/>
      <c r="T36" s="65"/>
      <c r="U36" s="65"/>
      <c r="V36" s="65"/>
    </row>
    <row r="37" spans="1:22" ht="15" customHeight="1">
      <c r="A37" s="208" t="s">
        <v>9</v>
      </c>
      <c r="B37" s="205" t="s">
        <v>127</v>
      </c>
      <c r="C37" s="260" t="s">
        <v>128</v>
      </c>
      <c r="D37" s="208" t="s">
        <v>9</v>
      </c>
      <c r="E37" s="209" t="s">
        <v>127</v>
      </c>
      <c r="F37" s="206" t="s">
        <v>128</v>
      </c>
      <c r="G37" s="208" t="s">
        <v>9</v>
      </c>
      <c r="H37" s="209" t="s">
        <v>127</v>
      </c>
      <c r="I37" s="261" t="s">
        <v>128</v>
      </c>
      <c r="J37" s="262" t="s">
        <v>9</v>
      </c>
      <c r="K37" s="209" t="s">
        <v>127</v>
      </c>
      <c r="L37" s="261" t="s">
        <v>128</v>
      </c>
      <c r="M37" s="227"/>
      <c r="N37" s="232"/>
      <c r="O37" s="231"/>
      <c r="P37" s="273"/>
      <c r="Q37" s="197">
        <v>0</v>
      </c>
      <c r="R37" s="231"/>
      <c r="S37" s="65"/>
      <c r="T37" s="65"/>
      <c r="U37" s="65"/>
      <c r="V37" s="65"/>
    </row>
    <row r="38" spans="1:22" s="57" customFormat="1" ht="15" customHeight="1">
      <c r="A38" s="263" t="s">
        <v>159</v>
      </c>
      <c r="B38" s="232"/>
      <c r="C38" s="224"/>
      <c r="D38" s="217"/>
      <c r="E38" s="189"/>
      <c r="F38" s="264"/>
      <c r="G38" s="265"/>
      <c r="H38" s="189"/>
      <c r="I38" s="264"/>
      <c r="J38" s="266" t="s">
        <v>149</v>
      </c>
      <c r="K38" s="267"/>
      <c r="L38" s="268"/>
      <c r="M38" s="265"/>
      <c r="N38" s="197"/>
      <c r="O38" s="231"/>
      <c r="P38" s="234"/>
      <c r="Q38" s="189">
        <v>0</v>
      </c>
      <c r="R38" s="220"/>
      <c r="S38" s="70"/>
      <c r="T38" s="70"/>
      <c r="U38" s="70"/>
      <c r="V38" s="70"/>
    </row>
    <row r="39" spans="1:22" s="57" customFormat="1" ht="15" customHeight="1">
      <c r="A39" s="269"/>
      <c r="B39" s="189"/>
      <c r="C39" s="218"/>
      <c r="D39" s="225"/>
      <c r="E39" s="189"/>
      <c r="F39" s="220"/>
      <c r="G39" s="270"/>
      <c r="H39" s="189"/>
      <c r="I39" s="220"/>
      <c r="J39" s="265"/>
      <c r="K39" s="189"/>
      <c r="L39" s="218"/>
      <c r="M39" s="271"/>
      <c r="N39" s="272"/>
      <c r="O39" s="231"/>
      <c r="P39" s="273"/>
      <c r="Q39" s="274"/>
      <c r="R39" s="231"/>
      <c r="S39" s="70"/>
      <c r="T39" s="70"/>
      <c r="U39" s="70"/>
      <c r="V39" s="70"/>
    </row>
    <row r="40" spans="1:22" s="57" customFormat="1" ht="15" customHeight="1">
      <c r="A40" s="269"/>
      <c r="B40" s="189"/>
      <c r="C40" s="220"/>
      <c r="D40" s="275"/>
      <c r="E40" s="189"/>
      <c r="F40" s="220"/>
      <c r="G40" s="276"/>
      <c r="H40" s="189"/>
      <c r="I40" s="220"/>
      <c r="J40" s="265"/>
      <c r="K40" s="189"/>
      <c r="L40" s="220"/>
      <c r="M40" s="277"/>
      <c r="N40" s="278"/>
      <c r="O40" s="279"/>
      <c r="P40" s="280" t="s">
        <v>139</v>
      </c>
      <c r="Q40" s="281">
        <f>SUM(N10:N29,Q10:Q38)</f>
        <v>67060</v>
      </c>
      <c r="R40" s="279">
        <f>SUM(O10:O29,R10:R38)</f>
        <v>0</v>
      </c>
      <c r="S40" s="70"/>
      <c r="T40" s="70"/>
      <c r="U40" s="70"/>
      <c r="V40" s="70"/>
    </row>
    <row r="41" spans="1:22" s="57" customFormat="1" ht="15" customHeight="1">
      <c r="A41" s="282"/>
      <c r="B41" s="189"/>
      <c r="C41" s="220"/>
      <c r="D41" s="283"/>
      <c r="E41" s="189"/>
      <c r="F41" s="220"/>
      <c r="G41" s="276"/>
      <c r="H41" s="189"/>
      <c r="I41" s="220"/>
      <c r="J41" s="265"/>
      <c r="K41" s="189"/>
      <c r="L41" s="220"/>
      <c r="M41" s="284" t="s">
        <v>149</v>
      </c>
      <c r="N41" s="285"/>
      <c r="O41" s="231"/>
      <c r="P41" s="225"/>
      <c r="Q41" s="232"/>
      <c r="R41" s="231"/>
      <c r="S41" s="70"/>
      <c r="T41" s="70"/>
      <c r="U41" s="70"/>
      <c r="V41" s="70"/>
    </row>
    <row r="42" spans="1:22" s="57" customFormat="1" ht="15" customHeight="1">
      <c r="A42" s="222"/>
      <c r="B42" s="189"/>
      <c r="C42" s="220"/>
      <c r="D42" s="225"/>
      <c r="E42" s="189"/>
      <c r="F42" s="220"/>
      <c r="G42" s="265"/>
      <c r="H42" s="189"/>
      <c r="I42" s="220"/>
      <c r="J42" s="265"/>
      <c r="K42" s="189"/>
      <c r="L42" s="220"/>
      <c r="M42" s="270" t="s">
        <v>251</v>
      </c>
      <c r="N42" s="189">
        <v>800</v>
      </c>
      <c r="O42" s="218"/>
      <c r="P42" s="412" t="s">
        <v>262</v>
      </c>
      <c r="Q42" s="189">
        <v>610</v>
      </c>
      <c r="R42" s="218"/>
      <c r="S42" s="70"/>
      <c r="T42" s="70"/>
      <c r="U42" s="70"/>
      <c r="V42" s="70"/>
    </row>
    <row r="43" spans="1:22" s="57" customFormat="1" ht="15" customHeight="1">
      <c r="A43" s="217"/>
      <c r="B43" s="189"/>
      <c r="C43" s="220"/>
      <c r="D43" s="225"/>
      <c r="E43" s="189"/>
      <c r="F43" s="220"/>
      <c r="G43" s="265"/>
      <c r="H43" s="189"/>
      <c r="I43" s="220"/>
      <c r="J43" s="265"/>
      <c r="K43" s="189"/>
      <c r="L43" s="220"/>
      <c r="M43" s="270" t="s">
        <v>252</v>
      </c>
      <c r="N43" s="189">
        <v>2660</v>
      </c>
      <c r="O43" s="220"/>
      <c r="P43" s="270" t="s">
        <v>261</v>
      </c>
      <c r="Q43" s="189">
        <v>20</v>
      </c>
      <c r="R43" s="220"/>
      <c r="S43" s="70"/>
      <c r="T43" s="70"/>
      <c r="U43" s="70"/>
      <c r="V43" s="70"/>
    </row>
    <row r="44" spans="1:22" s="57" customFormat="1" ht="15" customHeight="1">
      <c r="A44" s="286"/>
      <c r="B44" s="189"/>
      <c r="C44" s="220"/>
      <c r="D44" s="283"/>
      <c r="E44" s="189"/>
      <c r="F44" s="220"/>
      <c r="G44" s="265"/>
      <c r="H44" s="189"/>
      <c r="I44" s="220"/>
      <c r="J44" s="265"/>
      <c r="K44" s="189"/>
      <c r="L44" s="220"/>
      <c r="M44" s="265" t="s">
        <v>253</v>
      </c>
      <c r="N44" s="189">
        <v>400</v>
      </c>
      <c r="O44" s="220"/>
      <c r="P44" s="270"/>
      <c r="Q44" s="189"/>
      <c r="R44" s="220"/>
      <c r="S44" s="70"/>
      <c r="T44" s="70"/>
      <c r="U44" s="70"/>
      <c r="V44" s="70"/>
    </row>
    <row r="45" spans="1:22" s="57" customFormat="1" ht="15" customHeight="1">
      <c r="A45" s="228"/>
      <c r="B45" s="189"/>
      <c r="C45" s="220"/>
      <c r="D45" s="225"/>
      <c r="E45" s="189"/>
      <c r="F45" s="220"/>
      <c r="G45" s="226"/>
      <c r="H45" s="189"/>
      <c r="I45" s="220"/>
      <c r="J45" s="287"/>
      <c r="K45" s="189"/>
      <c r="L45" s="220"/>
      <c r="M45" s="270" t="s">
        <v>254</v>
      </c>
      <c r="N45" s="189">
        <v>390</v>
      </c>
      <c r="O45" s="220"/>
      <c r="P45" s="265"/>
      <c r="Q45" s="189"/>
      <c r="R45" s="220"/>
      <c r="S45" s="70"/>
      <c r="T45" s="70"/>
      <c r="U45" s="70"/>
      <c r="V45" s="70"/>
    </row>
    <row r="46" spans="1:22" s="57" customFormat="1" ht="15" customHeight="1">
      <c r="A46" s="217"/>
      <c r="B46" s="189"/>
      <c r="C46" s="220"/>
      <c r="D46" s="240"/>
      <c r="E46" s="189"/>
      <c r="F46" s="220"/>
      <c r="G46" s="265"/>
      <c r="H46" s="288"/>
      <c r="I46" s="268"/>
      <c r="J46" s="287"/>
      <c r="K46" s="189"/>
      <c r="L46" s="220"/>
      <c r="M46" s="270" t="s">
        <v>255</v>
      </c>
      <c r="N46" s="189">
        <v>440</v>
      </c>
      <c r="O46" s="220"/>
      <c r="P46" s="270" t="s">
        <v>259</v>
      </c>
      <c r="Q46" s="189">
        <v>1180</v>
      </c>
      <c r="R46" s="220"/>
      <c r="S46" s="70"/>
      <c r="T46" s="70"/>
      <c r="U46" s="70"/>
      <c r="V46" s="70"/>
    </row>
    <row r="47" spans="1:22" s="57" customFormat="1" ht="15" customHeight="1">
      <c r="A47" s="217"/>
      <c r="B47" s="189"/>
      <c r="C47" s="220"/>
      <c r="D47" s="289"/>
      <c r="E47" s="189"/>
      <c r="F47" s="220"/>
      <c r="G47" s="226"/>
      <c r="H47" s="288"/>
      <c r="I47" s="268"/>
      <c r="J47" s="265"/>
      <c r="K47" s="189"/>
      <c r="L47" s="220"/>
      <c r="M47" s="411" t="s">
        <v>256</v>
      </c>
      <c r="N47" s="189">
        <v>60</v>
      </c>
      <c r="O47" s="220"/>
      <c r="P47" s="270" t="s">
        <v>260</v>
      </c>
      <c r="Q47" s="189">
        <v>660</v>
      </c>
      <c r="R47" s="220"/>
      <c r="S47" s="70"/>
      <c r="T47" s="70"/>
      <c r="U47" s="70"/>
      <c r="V47" s="70"/>
    </row>
    <row r="48" spans="1:22" s="57" customFormat="1" ht="15" customHeight="1">
      <c r="A48" s="217"/>
      <c r="B48" s="189"/>
      <c r="C48" s="220"/>
      <c r="D48" s="234"/>
      <c r="E48" s="189"/>
      <c r="F48" s="220"/>
      <c r="G48" s="226"/>
      <c r="H48" s="288"/>
      <c r="I48" s="268"/>
      <c r="J48" s="265"/>
      <c r="K48" s="189"/>
      <c r="L48" s="220"/>
      <c r="M48" s="411" t="s">
        <v>258</v>
      </c>
      <c r="N48" s="189">
        <v>120</v>
      </c>
      <c r="O48" s="220"/>
      <c r="P48" s="265"/>
      <c r="Q48" s="197"/>
      <c r="R48" s="231"/>
      <c r="S48" s="70"/>
      <c r="T48" s="70"/>
      <c r="U48" s="70"/>
      <c r="V48" s="70"/>
    </row>
    <row r="49" spans="1:22" s="57" customFormat="1" ht="15" customHeight="1">
      <c r="A49" s="235"/>
      <c r="B49" s="197"/>
      <c r="C49" s="231"/>
      <c r="D49" s="234"/>
      <c r="E49" s="189"/>
      <c r="F49" s="220"/>
      <c r="G49" s="226"/>
      <c r="H49" s="288"/>
      <c r="I49" s="268"/>
      <c r="J49" s="265"/>
      <c r="K49" s="189"/>
      <c r="L49" s="220"/>
      <c r="M49" s="265"/>
      <c r="N49" s="197"/>
      <c r="O49" s="231"/>
      <c r="P49" s="413"/>
      <c r="Q49" s="197"/>
      <c r="R49" s="231"/>
      <c r="S49" s="70"/>
      <c r="T49" s="70"/>
      <c r="U49" s="70"/>
      <c r="V49" s="70"/>
    </row>
    <row r="50" spans="1:22" s="57" customFormat="1" ht="15" customHeight="1">
      <c r="A50" s="226"/>
      <c r="B50" s="197"/>
      <c r="C50" s="231"/>
      <c r="D50" s="290"/>
      <c r="E50" s="189"/>
      <c r="F50" s="220"/>
      <c r="G50" s="226"/>
      <c r="H50" s="288"/>
      <c r="I50" s="268"/>
      <c r="J50" s="265"/>
      <c r="K50" s="189"/>
      <c r="L50" s="220"/>
      <c r="M50" s="270" t="s">
        <v>257</v>
      </c>
      <c r="N50" s="191"/>
      <c r="O50" s="231"/>
      <c r="P50" s="291" t="s">
        <v>139</v>
      </c>
      <c r="Q50" s="292">
        <f>SUM(N42:N49,Q42:Q49)</f>
        <v>7340</v>
      </c>
      <c r="R50" s="293">
        <f>SUM(O42:O49,R42:R49)</f>
        <v>0</v>
      </c>
      <c r="S50" s="70"/>
      <c r="T50" s="70"/>
      <c r="U50" s="70"/>
      <c r="V50" s="70"/>
    </row>
    <row r="51" spans="1:22" ht="15" customHeight="1">
      <c r="A51" s="294"/>
      <c r="B51" s="272"/>
      <c r="C51" s="246"/>
      <c r="D51" s="273"/>
      <c r="E51" s="189"/>
      <c r="F51" s="295"/>
      <c r="G51" s="244"/>
      <c r="H51" s="257"/>
      <c r="I51" s="246"/>
      <c r="J51" s="258"/>
      <c r="K51" s="259"/>
      <c r="L51" s="246"/>
      <c r="M51" s="258"/>
      <c r="N51" s="259"/>
      <c r="O51" s="246"/>
      <c r="P51" s="258"/>
      <c r="Q51" s="192"/>
      <c r="R51" s="246"/>
      <c r="S51" s="65"/>
      <c r="T51" s="65"/>
      <c r="U51" s="65"/>
      <c r="V51" s="65"/>
    </row>
    <row r="52" spans="1:22" ht="15" customHeight="1" thickBot="1">
      <c r="A52" s="296"/>
      <c r="B52" s="251"/>
      <c r="C52" s="252"/>
      <c r="D52" s="297" t="s">
        <v>15</v>
      </c>
      <c r="E52" s="251">
        <f>SUM(B39:B51,E38:E51,H38:H51,J39:K51)</f>
        <v>0</v>
      </c>
      <c r="F52" s="298">
        <f>SUM(C39:C51,F38:F51,I38:I51,L39:L51)</f>
        <v>0</v>
      </c>
      <c r="G52" s="296"/>
      <c r="H52" s="299"/>
      <c r="I52" s="252"/>
      <c r="J52" s="300"/>
      <c r="K52" s="251"/>
      <c r="L52" s="252"/>
      <c r="M52" s="301"/>
      <c r="N52" s="302"/>
      <c r="O52" s="252"/>
      <c r="P52" s="297" t="s">
        <v>15</v>
      </c>
      <c r="Q52" s="303">
        <f>SUM(Q40,Q50)</f>
        <v>74400</v>
      </c>
      <c r="R52" s="252">
        <f>SUM(R40,R50)</f>
        <v>0</v>
      </c>
      <c r="S52" s="65"/>
      <c r="T52" s="65"/>
      <c r="U52" s="65"/>
      <c r="V52" s="65"/>
    </row>
    <row r="53" spans="1:22" ht="12" customHeight="1" thickBo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304"/>
      <c r="N53" s="233"/>
      <c r="O53" s="233"/>
      <c r="P53" s="233"/>
      <c r="Q53" s="233"/>
      <c r="R53" s="233"/>
      <c r="S53" s="65"/>
      <c r="T53" s="65"/>
      <c r="U53" s="65"/>
      <c r="V53" s="65"/>
    </row>
    <row r="54" spans="1:22" ht="16.5" customHeight="1" thickBot="1">
      <c r="A54" s="130" t="s">
        <v>390</v>
      </c>
      <c r="B54" s="305"/>
      <c r="C54" s="306" t="s">
        <v>97</v>
      </c>
      <c r="D54" s="430" t="s">
        <v>21</v>
      </c>
      <c r="E54" s="431"/>
      <c r="F54" s="307" t="s">
        <v>124</v>
      </c>
      <c r="G54" s="308">
        <f>SUM(B63,E63,H63,K63,N63,Q63)</f>
        <v>15200</v>
      </c>
      <c r="H54" s="309" t="s">
        <v>3</v>
      </c>
      <c r="I54" s="310">
        <f>C63+F63+I63+L63+O63+R63</f>
        <v>0</v>
      </c>
      <c r="J54" s="311"/>
      <c r="K54" s="233"/>
      <c r="L54" s="233"/>
      <c r="M54" s="312"/>
      <c r="N54" s="233"/>
      <c r="O54" s="233"/>
      <c r="P54" s="233"/>
      <c r="Q54" s="233"/>
      <c r="R54" s="233"/>
      <c r="S54" s="65"/>
      <c r="T54" s="65"/>
      <c r="U54" s="65"/>
      <c r="V54" s="65"/>
    </row>
    <row r="55" spans="1:22" ht="9" customHeight="1" thickBo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65"/>
      <c r="T55" s="65"/>
      <c r="U55" s="65"/>
      <c r="V55" s="65"/>
    </row>
    <row r="56" spans="1:22" ht="16.5" customHeight="1">
      <c r="A56" s="198" t="s">
        <v>4</v>
      </c>
      <c r="B56" s="199"/>
      <c r="C56" s="200"/>
      <c r="D56" s="201" t="s">
        <v>5</v>
      </c>
      <c r="E56" s="199"/>
      <c r="F56" s="200"/>
      <c r="G56" s="201" t="s">
        <v>6</v>
      </c>
      <c r="H56" s="199"/>
      <c r="I56" s="200"/>
      <c r="J56" s="201" t="s">
        <v>7</v>
      </c>
      <c r="K56" s="199"/>
      <c r="L56" s="200"/>
      <c r="M56" s="201" t="s">
        <v>113</v>
      </c>
      <c r="N56" s="199"/>
      <c r="O56" s="199"/>
      <c r="P56" s="198" t="s">
        <v>96</v>
      </c>
      <c r="Q56" s="313"/>
      <c r="R56" s="314"/>
      <c r="S56" s="65"/>
      <c r="T56" s="65"/>
      <c r="U56" s="65"/>
      <c r="V56" s="65"/>
    </row>
    <row r="57" spans="1:22" ht="15" customHeight="1">
      <c r="A57" s="204" t="s">
        <v>9</v>
      </c>
      <c r="B57" s="260" t="s">
        <v>127</v>
      </c>
      <c r="C57" s="207" t="s">
        <v>128</v>
      </c>
      <c r="D57" s="204" t="s">
        <v>9</v>
      </c>
      <c r="E57" s="205" t="s">
        <v>127</v>
      </c>
      <c r="F57" s="206" t="s">
        <v>128</v>
      </c>
      <c r="G57" s="204" t="s">
        <v>9</v>
      </c>
      <c r="H57" s="205" t="s">
        <v>127</v>
      </c>
      <c r="I57" s="206" t="s">
        <v>128</v>
      </c>
      <c r="J57" s="204" t="s">
        <v>9</v>
      </c>
      <c r="K57" s="205" t="s">
        <v>127</v>
      </c>
      <c r="L57" s="206" t="s">
        <v>128</v>
      </c>
      <c r="M57" s="204" t="s">
        <v>9</v>
      </c>
      <c r="N57" s="205" t="s">
        <v>127</v>
      </c>
      <c r="O57" s="206" t="s">
        <v>128</v>
      </c>
      <c r="P57" s="204" t="s">
        <v>9</v>
      </c>
      <c r="Q57" s="205" t="s">
        <v>127</v>
      </c>
      <c r="R57" s="206" t="s">
        <v>128</v>
      </c>
      <c r="S57" s="65"/>
      <c r="T57" s="65"/>
      <c r="U57" s="65"/>
      <c r="V57" s="65"/>
    </row>
    <row r="58" spans="1:22" ht="15" customHeight="1">
      <c r="A58" s="217" t="s">
        <v>198</v>
      </c>
      <c r="B58" s="189">
        <v>1570</v>
      </c>
      <c r="C58" s="220"/>
      <c r="D58" s="217"/>
      <c r="E58" s="189"/>
      <c r="F58" s="264"/>
      <c r="G58" s="217" t="s">
        <v>219</v>
      </c>
      <c r="H58" s="189">
        <v>840</v>
      </c>
      <c r="I58" s="264"/>
      <c r="J58" s="217"/>
      <c r="K58" s="189"/>
      <c r="L58" s="264"/>
      <c r="M58" s="219" t="s">
        <v>216</v>
      </c>
      <c r="N58" s="189">
        <v>1400</v>
      </c>
      <c r="O58" s="264"/>
      <c r="P58" s="217"/>
      <c r="Q58" s="189"/>
      <c r="R58" s="264"/>
      <c r="S58" s="65"/>
      <c r="T58" s="65"/>
      <c r="U58" s="65"/>
      <c r="V58" s="65"/>
    </row>
    <row r="59" spans="1:22" ht="15" customHeight="1">
      <c r="A59" s="217"/>
      <c r="B59" s="315"/>
      <c r="C59" s="231"/>
      <c r="D59" s="217"/>
      <c r="E59" s="189"/>
      <c r="F59" s="220"/>
      <c r="G59" s="217" t="s">
        <v>263</v>
      </c>
      <c r="H59" s="189">
        <v>1270</v>
      </c>
      <c r="I59" s="220"/>
      <c r="J59" s="217"/>
      <c r="K59" s="189"/>
      <c r="L59" s="220"/>
      <c r="M59" s="217" t="s">
        <v>264</v>
      </c>
      <c r="N59" s="189">
        <v>2450</v>
      </c>
      <c r="O59" s="220"/>
      <c r="P59" s="217"/>
      <c r="Q59" s="189"/>
      <c r="R59" s="220"/>
      <c r="S59" s="65"/>
      <c r="T59" s="65"/>
      <c r="U59" s="65"/>
      <c r="V59" s="65"/>
    </row>
    <row r="60" spans="1:22" ht="15" customHeight="1">
      <c r="A60" s="217"/>
      <c r="B60" s="315"/>
      <c r="C60" s="231"/>
      <c r="D60" s="217"/>
      <c r="E60" s="191"/>
      <c r="F60" s="231"/>
      <c r="G60" s="217"/>
      <c r="H60" s="191"/>
      <c r="I60" s="231"/>
      <c r="J60" s="217"/>
      <c r="K60" s="191"/>
      <c r="L60" s="231"/>
      <c r="M60" s="217" t="s">
        <v>265</v>
      </c>
      <c r="N60" s="189">
        <v>3060</v>
      </c>
      <c r="O60" s="220"/>
      <c r="P60" s="217"/>
      <c r="Q60" s="189"/>
      <c r="R60" s="220"/>
      <c r="S60" s="65"/>
      <c r="T60" s="65"/>
      <c r="U60" s="65"/>
      <c r="V60" s="65"/>
    </row>
    <row r="61" spans="1:22" ht="15" customHeight="1">
      <c r="A61" s="217"/>
      <c r="B61" s="315"/>
      <c r="C61" s="231"/>
      <c r="D61" s="217"/>
      <c r="E61" s="191"/>
      <c r="F61" s="231"/>
      <c r="G61" s="217"/>
      <c r="H61" s="191"/>
      <c r="I61" s="231"/>
      <c r="J61" s="217"/>
      <c r="K61" s="232"/>
      <c r="L61" s="231"/>
      <c r="M61" s="217" t="s">
        <v>19</v>
      </c>
      <c r="N61" s="189">
        <v>2150</v>
      </c>
      <c r="O61" s="220"/>
      <c r="P61" s="217"/>
      <c r="Q61" s="232"/>
      <c r="R61" s="231"/>
      <c r="S61" s="65"/>
      <c r="T61" s="65"/>
      <c r="U61" s="65"/>
      <c r="V61" s="65"/>
    </row>
    <row r="62" spans="1:22" ht="15" customHeight="1">
      <c r="A62" s="244"/>
      <c r="B62" s="245"/>
      <c r="C62" s="246"/>
      <c r="D62" s="217"/>
      <c r="E62" s="259"/>
      <c r="F62" s="246"/>
      <c r="G62" s="244"/>
      <c r="H62" s="259"/>
      <c r="I62" s="246"/>
      <c r="J62" s="217"/>
      <c r="K62" s="192"/>
      <c r="L62" s="246"/>
      <c r="M62" s="419" t="s">
        <v>372</v>
      </c>
      <c r="N62" s="192">
        <v>2460</v>
      </c>
      <c r="O62" s="246"/>
      <c r="P62" s="244"/>
      <c r="Q62" s="259"/>
      <c r="R62" s="246"/>
      <c r="S62" s="65"/>
      <c r="T62" s="65"/>
      <c r="U62" s="65"/>
      <c r="V62" s="65"/>
    </row>
    <row r="63" spans="1:22" ht="15" customHeight="1" thickBot="1">
      <c r="A63" s="250" t="s">
        <v>15</v>
      </c>
      <c r="B63" s="316">
        <f>SUM(B58:B62)</f>
        <v>1570</v>
      </c>
      <c r="C63" s="252">
        <f>SUM(C58:C62)</f>
        <v>0</v>
      </c>
      <c r="D63" s="250" t="s">
        <v>15</v>
      </c>
      <c r="E63" s="302">
        <f>SUM(E58:E62)</f>
        <v>0</v>
      </c>
      <c r="F63" s="252">
        <f>SUM(F58:F62)</f>
        <v>0</v>
      </c>
      <c r="G63" s="250" t="s">
        <v>15</v>
      </c>
      <c r="H63" s="302">
        <f>SUM(H58:H62)</f>
        <v>2110</v>
      </c>
      <c r="I63" s="252">
        <f>SUM(I58:I62)</f>
        <v>0</v>
      </c>
      <c r="J63" s="250" t="s">
        <v>15</v>
      </c>
      <c r="K63" s="302">
        <f>SUM(K58:K62)</f>
        <v>0</v>
      </c>
      <c r="L63" s="252">
        <f>SUM(L58:L62)</f>
        <v>0</v>
      </c>
      <c r="M63" s="250" t="s">
        <v>15</v>
      </c>
      <c r="N63" s="302">
        <f>SUM(N58:N62)</f>
        <v>11520</v>
      </c>
      <c r="O63" s="252">
        <f>SUM(O58:O62)</f>
        <v>0</v>
      </c>
      <c r="P63" s="250" t="s">
        <v>15</v>
      </c>
      <c r="Q63" s="303">
        <f>SUM(Q58:Q62)</f>
        <v>0</v>
      </c>
      <c r="R63" s="252">
        <f>SUM(R58:R62)</f>
        <v>0</v>
      </c>
      <c r="S63" s="65"/>
      <c r="T63" s="65"/>
      <c r="U63" s="65"/>
      <c r="V63" s="65"/>
    </row>
    <row r="64" spans="1:22" ht="12" customHeight="1" thickBo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65"/>
      <c r="T64" s="65"/>
      <c r="U64" s="65"/>
      <c r="V64" s="65"/>
    </row>
    <row r="65" spans="1:22" ht="15" customHeight="1" thickBot="1">
      <c r="A65" s="130" t="s">
        <v>390</v>
      </c>
      <c r="B65" s="305"/>
      <c r="C65" s="317" t="s">
        <v>138</v>
      </c>
      <c r="D65" s="432" t="s">
        <v>118</v>
      </c>
      <c r="E65" s="433"/>
      <c r="F65" s="307" t="s">
        <v>2</v>
      </c>
      <c r="G65" s="308">
        <f>SUM(B78,E78,H78,K78,N78,Q78)</f>
        <v>5450</v>
      </c>
      <c r="H65" s="309" t="s">
        <v>3</v>
      </c>
      <c r="I65" s="310">
        <f>C78+F78+I78+L78+O78+R78</f>
        <v>0</v>
      </c>
      <c r="J65" s="318" t="s">
        <v>137</v>
      </c>
      <c r="K65" s="233"/>
      <c r="L65" s="233"/>
      <c r="M65" s="233"/>
      <c r="N65" s="233"/>
      <c r="O65" s="233"/>
      <c r="P65" s="233"/>
      <c r="Q65" s="233"/>
      <c r="R65" s="233"/>
      <c r="S65" s="65"/>
      <c r="T65" s="65"/>
      <c r="U65" s="65"/>
      <c r="V65" s="65"/>
    </row>
    <row r="66" spans="1:22" s="57" customFormat="1" ht="9" customHeight="1" thickBot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65"/>
      <c r="T66" s="65"/>
      <c r="U66" s="70"/>
      <c r="V66" s="70"/>
    </row>
    <row r="67" spans="1:22" s="57" customFormat="1" ht="16.5" customHeight="1">
      <c r="A67" s="198" t="s">
        <v>4</v>
      </c>
      <c r="B67" s="199"/>
      <c r="C67" s="200"/>
      <c r="D67" s="201" t="s">
        <v>5</v>
      </c>
      <c r="E67" s="199"/>
      <c r="F67" s="200"/>
      <c r="G67" s="201" t="s">
        <v>6</v>
      </c>
      <c r="H67" s="199"/>
      <c r="I67" s="200"/>
      <c r="J67" s="201" t="s">
        <v>7</v>
      </c>
      <c r="K67" s="199"/>
      <c r="L67" s="200"/>
      <c r="M67" s="201" t="s">
        <v>16</v>
      </c>
      <c r="N67" s="199"/>
      <c r="O67" s="200"/>
      <c r="P67" s="198" t="s">
        <v>93</v>
      </c>
      <c r="Q67" s="202"/>
      <c r="R67" s="203"/>
      <c r="S67" s="65"/>
      <c r="T67" s="65"/>
      <c r="U67" s="70"/>
      <c r="V67" s="70"/>
    </row>
    <row r="68" spans="1:22" s="57" customFormat="1" ht="15" customHeight="1">
      <c r="A68" s="204" t="s">
        <v>9</v>
      </c>
      <c r="B68" s="205" t="s">
        <v>127</v>
      </c>
      <c r="C68" s="206" t="s">
        <v>128</v>
      </c>
      <c r="D68" s="204" t="s">
        <v>9</v>
      </c>
      <c r="E68" s="205" t="s">
        <v>127</v>
      </c>
      <c r="F68" s="206" t="s">
        <v>128</v>
      </c>
      <c r="G68" s="204" t="s">
        <v>9</v>
      </c>
      <c r="H68" s="205" t="s">
        <v>127</v>
      </c>
      <c r="I68" s="206" t="s">
        <v>128</v>
      </c>
      <c r="J68" s="204" t="s">
        <v>9</v>
      </c>
      <c r="K68" s="205" t="s">
        <v>127</v>
      </c>
      <c r="L68" s="206" t="s">
        <v>128</v>
      </c>
      <c r="M68" s="204" t="s">
        <v>9</v>
      </c>
      <c r="N68" s="205" t="s">
        <v>127</v>
      </c>
      <c r="O68" s="206" t="s">
        <v>128</v>
      </c>
      <c r="P68" s="204" t="s">
        <v>9</v>
      </c>
      <c r="Q68" s="209" t="s">
        <v>127</v>
      </c>
      <c r="R68" s="206" t="s">
        <v>128</v>
      </c>
      <c r="S68" s="65"/>
      <c r="T68" s="65"/>
      <c r="U68" s="70"/>
      <c r="V68" s="70"/>
    </row>
    <row r="69" spans="1:22" s="57" customFormat="1" ht="15" customHeight="1">
      <c r="A69" s="217"/>
      <c r="B69" s="191"/>
      <c r="C69" s="231"/>
      <c r="D69" s="415" t="s">
        <v>360</v>
      </c>
      <c r="E69" s="189">
        <v>130</v>
      </c>
      <c r="F69" s="220"/>
      <c r="G69" s="219" t="s">
        <v>173</v>
      </c>
      <c r="H69" s="189">
        <v>110</v>
      </c>
      <c r="I69" s="264"/>
      <c r="J69" s="217" t="s">
        <v>266</v>
      </c>
      <c r="K69" s="189">
        <v>50</v>
      </c>
      <c r="L69" s="264"/>
      <c r="M69" s="219" t="s">
        <v>382</v>
      </c>
      <c r="N69" s="189">
        <v>1410</v>
      </c>
      <c r="O69" s="220"/>
      <c r="P69" s="217"/>
      <c r="Q69" s="189"/>
      <c r="R69" s="264"/>
      <c r="S69" s="65"/>
      <c r="T69" s="65"/>
      <c r="U69" s="70"/>
      <c r="V69" s="70"/>
    </row>
    <row r="70" spans="1:22" s="57" customFormat="1" ht="15" customHeight="1">
      <c r="A70" s="217"/>
      <c r="B70" s="191"/>
      <c r="C70" s="231"/>
      <c r="D70" s="227"/>
      <c r="E70" s="189"/>
      <c r="F70" s="220"/>
      <c r="G70" s="217" t="s">
        <v>174</v>
      </c>
      <c r="H70" s="189">
        <v>520</v>
      </c>
      <c r="I70" s="220"/>
      <c r="J70" s="217"/>
      <c r="K70" s="191"/>
      <c r="L70" s="231">
        <f>K70</f>
        <v>0</v>
      </c>
      <c r="M70" s="219" t="s">
        <v>269</v>
      </c>
      <c r="N70" s="189">
        <v>1340</v>
      </c>
      <c r="O70" s="220"/>
      <c r="P70" s="217"/>
      <c r="Q70" s="189"/>
      <c r="R70" s="220"/>
      <c r="S70" s="65"/>
      <c r="T70" s="65"/>
      <c r="U70" s="70"/>
      <c r="V70" s="70"/>
    </row>
    <row r="71" spans="1:22" s="57" customFormat="1" ht="15" customHeight="1">
      <c r="A71" s="217"/>
      <c r="B71" s="191"/>
      <c r="C71" s="231"/>
      <c r="D71" s="227"/>
      <c r="E71" s="189"/>
      <c r="F71" s="220"/>
      <c r="G71" s="217"/>
      <c r="H71" s="191"/>
      <c r="I71" s="231"/>
      <c r="J71" s="217"/>
      <c r="K71" s="232"/>
      <c r="L71" s="231"/>
      <c r="M71" s="217" t="s">
        <v>267</v>
      </c>
      <c r="N71" s="189">
        <v>120</v>
      </c>
      <c r="O71" s="220"/>
      <c r="P71" s="217"/>
      <c r="Q71" s="189"/>
      <c r="R71" s="220"/>
      <c r="S71" s="65"/>
      <c r="T71" s="65"/>
      <c r="U71" s="70"/>
      <c r="V71" s="70"/>
    </row>
    <row r="72" spans="1:22" ht="15" customHeight="1">
      <c r="A72" s="217"/>
      <c r="B72" s="315"/>
      <c r="C72" s="231"/>
      <c r="D72" s="217"/>
      <c r="E72" s="191"/>
      <c r="F72" s="231"/>
      <c r="G72" s="217"/>
      <c r="H72" s="191"/>
      <c r="I72" s="231"/>
      <c r="J72" s="217"/>
      <c r="K72" s="232"/>
      <c r="L72" s="231"/>
      <c r="M72" s="282" t="s">
        <v>352</v>
      </c>
      <c r="N72" s="189">
        <v>1030</v>
      </c>
      <c r="O72" s="220"/>
      <c r="P72" s="217"/>
      <c r="Q72" s="189"/>
      <c r="R72" s="220"/>
      <c r="S72" s="65"/>
      <c r="T72" s="65"/>
      <c r="U72" s="65"/>
      <c r="V72" s="65"/>
    </row>
    <row r="73" spans="1:22" ht="15" customHeight="1">
      <c r="A73" s="217"/>
      <c r="B73" s="191"/>
      <c r="C73" s="231"/>
      <c r="D73" s="217"/>
      <c r="E73" s="191"/>
      <c r="F73" s="231"/>
      <c r="G73" s="217"/>
      <c r="H73" s="191"/>
      <c r="I73" s="231"/>
      <c r="J73" s="222"/>
      <c r="K73" s="232"/>
      <c r="L73" s="231"/>
      <c r="M73" s="217" t="s">
        <v>270</v>
      </c>
      <c r="N73" s="189">
        <v>740</v>
      </c>
      <c r="O73" s="220"/>
      <c r="P73" s="217"/>
      <c r="Q73" s="189"/>
      <c r="R73" s="220"/>
      <c r="S73" s="65"/>
      <c r="T73" s="65"/>
      <c r="U73" s="65"/>
      <c r="V73" s="65"/>
    </row>
    <row r="74" spans="1:22" ht="15" customHeight="1">
      <c r="A74" s="217"/>
      <c r="B74" s="191"/>
      <c r="C74" s="231"/>
      <c r="D74" s="227"/>
      <c r="E74" s="191"/>
      <c r="F74" s="231"/>
      <c r="G74" s="217"/>
      <c r="H74" s="191"/>
      <c r="I74" s="231"/>
      <c r="J74" s="217"/>
      <c r="K74" s="232"/>
      <c r="L74" s="231"/>
      <c r="M74" s="217"/>
      <c r="N74" s="232"/>
      <c r="O74" s="231"/>
      <c r="P74" s="217"/>
      <c r="Q74" s="189"/>
      <c r="R74" s="220"/>
      <c r="S74" s="65"/>
      <c r="T74" s="65"/>
      <c r="U74" s="65"/>
      <c r="V74" s="65"/>
    </row>
    <row r="75" spans="1:22" ht="15" customHeight="1">
      <c r="A75" s="217"/>
      <c r="B75" s="191"/>
      <c r="C75" s="231"/>
      <c r="D75" s="227"/>
      <c r="E75" s="191"/>
      <c r="F75" s="231"/>
      <c r="G75" s="217"/>
      <c r="H75" s="191"/>
      <c r="I75" s="231"/>
      <c r="J75" s="235"/>
      <c r="K75" s="232"/>
      <c r="L75" s="231"/>
      <c r="M75" s="219"/>
      <c r="N75" s="189"/>
      <c r="O75" s="220"/>
      <c r="P75" s="217"/>
      <c r="Q75" s="189"/>
      <c r="R75" s="220"/>
      <c r="S75" s="65"/>
      <c r="T75" s="65"/>
      <c r="U75" s="65"/>
      <c r="V75" s="65"/>
    </row>
    <row r="76" spans="1:22" ht="15" customHeight="1">
      <c r="A76" s="217"/>
      <c r="B76" s="315"/>
      <c r="C76" s="231"/>
      <c r="D76" s="217"/>
      <c r="E76" s="191"/>
      <c r="F76" s="231"/>
      <c r="G76" s="217"/>
      <c r="H76" s="191"/>
      <c r="I76" s="231"/>
      <c r="J76" s="217"/>
      <c r="K76" s="232"/>
      <c r="L76" s="231"/>
      <c r="M76" s="219" t="s">
        <v>268</v>
      </c>
      <c r="N76" s="189"/>
      <c r="O76" s="220"/>
      <c r="P76" s="217"/>
      <c r="Q76" s="189"/>
      <c r="R76" s="220"/>
      <c r="S76" s="65"/>
      <c r="T76" s="65"/>
      <c r="U76" s="65"/>
      <c r="V76" s="65"/>
    </row>
    <row r="77" spans="1:22" ht="15" customHeight="1">
      <c r="A77" s="244"/>
      <c r="B77" s="245"/>
      <c r="C77" s="246"/>
      <c r="D77" s="258"/>
      <c r="E77" s="259"/>
      <c r="F77" s="246"/>
      <c r="G77" s="258"/>
      <c r="H77" s="259"/>
      <c r="I77" s="246"/>
      <c r="J77" s="244"/>
      <c r="K77" s="192"/>
      <c r="L77" s="246"/>
      <c r="M77" s="258"/>
      <c r="N77" s="192"/>
      <c r="O77" s="246"/>
      <c r="P77" s="217"/>
      <c r="Q77" s="189"/>
      <c r="R77" s="295"/>
      <c r="S77" s="65"/>
      <c r="T77" s="65"/>
      <c r="U77" s="65"/>
      <c r="V77" s="65"/>
    </row>
    <row r="78" spans="1:22" ht="15" customHeight="1" thickBot="1">
      <c r="A78" s="250" t="s">
        <v>15</v>
      </c>
      <c r="B78" s="302">
        <f>SUM(B69:B77)</f>
        <v>0</v>
      </c>
      <c r="C78" s="252">
        <f>SUM(C69:C77)</f>
        <v>0</v>
      </c>
      <c r="D78" s="250" t="s">
        <v>15</v>
      </c>
      <c r="E78" s="302">
        <f>SUM(E69:E77)</f>
        <v>130</v>
      </c>
      <c r="F78" s="252">
        <f>SUM(F69:F77)</f>
        <v>0</v>
      </c>
      <c r="G78" s="250" t="s">
        <v>15</v>
      </c>
      <c r="H78" s="302">
        <f>SUM(H69:H77)</f>
        <v>630</v>
      </c>
      <c r="I78" s="252">
        <f>SUM(I69:I77)</f>
        <v>0</v>
      </c>
      <c r="J78" s="250" t="s">
        <v>15</v>
      </c>
      <c r="K78" s="303">
        <f>SUM(K69:K77)</f>
        <v>50</v>
      </c>
      <c r="L78" s="252">
        <f>SUM(L69:L77)</f>
        <v>0</v>
      </c>
      <c r="M78" s="250" t="s">
        <v>119</v>
      </c>
      <c r="N78" s="302">
        <f>SUM(N69:N77)</f>
        <v>4640</v>
      </c>
      <c r="O78" s="252">
        <f>SUM(O69:O77)</f>
        <v>0</v>
      </c>
      <c r="P78" s="250" t="s">
        <v>15</v>
      </c>
      <c r="Q78" s="303">
        <f>SUM(Q69:Q77)</f>
        <v>0</v>
      </c>
      <c r="R78" s="252">
        <f>SUM(R69:R77)</f>
        <v>0</v>
      </c>
      <c r="S78" s="65"/>
      <c r="T78" s="65"/>
      <c r="U78" s="65"/>
      <c r="V78" s="65"/>
    </row>
    <row r="79" spans="1:22" ht="13.5" customHeight="1">
      <c r="A79" s="233"/>
      <c r="B79" s="233"/>
      <c r="C79" s="233"/>
      <c r="D79" s="416" t="s">
        <v>257</v>
      </c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65"/>
      <c r="T79" s="65"/>
      <c r="U79" s="65"/>
      <c r="V79" s="65"/>
    </row>
    <row r="80" spans="1:22" ht="13.5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65"/>
      <c r="T80" s="65"/>
      <c r="U80" s="65"/>
      <c r="V80" s="65"/>
    </row>
    <row r="81" spans="1:22" ht="13.5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319"/>
      <c r="Q81" s="233"/>
      <c r="R81" s="233"/>
      <c r="S81" s="65"/>
      <c r="T81" s="65"/>
      <c r="U81" s="65"/>
      <c r="V81" s="65"/>
    </row>
    <row r="82" spans="1:22" ht="13.5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319"/>
      <c r="Q82" s="233"/>
      <c r="R82" s="233"/>
      <c r="S82" s="65"/>
      <c r="T82" s="65"/>
      <c r="U82" s="65"/>
      <c r="V82" s="65"/>
    </row>
    <row r="83" spans="1:22" ht="13.5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319"/>
      <c r="Q83" s="233"/>
      <c r="R83" s="233"/>
      <c r="S83" s="65"/>
      <c r="T83" s="65"/>
      <c r="U83" s="65"/>
      <c r="V83" s="65"/>
    </row>
    <row r="84" spans="1:22" ht="13.5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319"/>
      <c r="Q84" s="233"/>
      <c r="R84" s="233"/>
      <c r="S84" s="65"/>
      <c r="T84" s="65"/>
      <c r="U84" s="65"/>
      <c r="V84" s="65"/>
    </row>
    <row r="85" spans="1:22" ht="13.5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319"/>
      <c r="Q85" s="233"/>
      <c r="R85" s="233"/>
      <c r="S85" s="65"/>
      <c r="T85" s="65"/>
      <c r="U85" s="65"/>
      <c r="V85" s="65"/>
    </row>
    <row r="86" spans="1:20" ht="13.5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319"/>
      <c r="Q86" s="233"/>
      <c r="R86" s="233"/>
      <c r="S86" s="65"/>
      <c r="T86" s="65"/>
    </row>
    <row r="87" spans="1:20" ht="13.5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319"/>
      <c r="Q87" s="233"/>
      <c r="R87" s="233"/>
      <c r="S87" s="65"/>
      <c r="T87" s="65"/>
    </row>
    <row r="88" spans="1:18" ht="13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26"/>
      <c r="Q88" s="65"/>
      <c r="R88" s="65"/>
    </row>
    <row r="89" spans="1:18" ht="13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</sheetData>
  <sheetProtection/>
  <mergeCells count="4">
    <mergeCell ref="K3:L3"/>
    <mergeCell ref="M3:N3"/>
    <mergeCell ref="F3:H3"/>
    <mergeCell ref="A3:E3"/>
  </mergeCells>
  <conditionalFormatting sqref="C9:C34 F9:F15 I9:I34 L9:L15 R9:R39 C38:C51 F38:F51 I38:I51 L38:L51 O9:O51 R41:R49 F17:F25 F27:F28 F30:F34 O75:O77 O69:O73 L19:L34">
    <cfRule type="cellIs" priority="9" dxfId="28" operator="greaterThan" stopIfTrue="1">
      <formula>B9</formula>
    </cfRule>
  </conditionalFormatting>
  <conditionalFormatting sqref="C58 F58:F62 I58:I62 L58:L62 O58:O62 R58:R62 C69:C77 F69:F77 I69:I77 L69:L77 R69:R77 C60:C62">
    <cfRule type="cellIs" priority="8" dxfId="28" operator="greaterThan" stopIfTrue="1">
      <formula>B58</formula>
    </cfRule>
  </conditionalFormatting>
  <conditionalFormatting sqref="F16">
    <cfRule type="cellIs" priority="7" dxfId="28" operator="greaterThan" stopIfTrue="1">
      <formula>E16</formula>
    </cfRule>
  </conditionalFormatting>
  <conditionalFormatting sqref="L16">
    <cfRule type="cellIs" priority="6" dxfId="28" operator="greaterThan" stopIfTrue="1">
      <formula>K16</formula>
    </cfRule>
  </conditionalFormatting>
  <conditionalFormatting sqref="F26">
    <cfRule type="cellIs" priority="5" dxfId="28" operator="greaterThan" stopIfTrue="1">
      <formula>E26</formula>
    </cfRule>
  </conditionalFormatting>
  <conditionalFormatting sqref="F29">
    <cfRule type="cellIs" priority="4" dxfId="28" operator="greaterThan" stopIfTrue="1">
      <formula>E29</formula>
    </cfRule>
  </conditionalFormatting>
  <conditionalFormatting sqref="C59">
    <cfRule type="cellIs" priority="3" dxfId="28" operator="greaterThan" stopIfTrue="1">
      <formula>B59</formula>
    </cfRule>
  </conditionalFormatting>
  <conditionalFormatting sqref="O74">
    <cfRule type="cellIs" priority="2" dxfId="28" operator="greaterThan" stopIfTrue="1">
      <formula>N74</formula>
    </cfRule>
  </conditionalFormatting>
  <conditionalFormatting sqref="L18">
    <cfRule type="cellIs" priority="14" dxfId="28" operator="greaterThan" stopIfTrue="1">
      <formula>K17</formula>
    </cfRule>
  </conditionalFormatting>
  <conditionalFormatting sqref="L17">
    <cfRule type="cellIs" priority="1" dxfId="28" operator="greaterThan" stopIfTrue="1">
      <formula>K17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9" scale="68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showGridLines="0" showZeros="0" zoomScaleSheetLayoutView="70" workbookViewId="0" topLeftCell="A1">
      <selection activeCell="U58" sqref="U58"/>
    </sheetView>
  </sheetViews>
  <sheetFormatPr defaultColWidth="9.00390625" defaultRowHeight="13.5"/>
  <cols>
    <col min="1" max="1" width="8.625" style="30" customWidth="1"/>
    <col min="2" max="2" width="7.375" style="30" customWidth="1"/>
    <col min="3" max="3" width="7.50390625" style="30" customWidth="1"/>
    <col min="4" max="4" width="8.625" style="30" customWidth="1"/>
    <col min="5" max="5" width="7.375" style="30" customWidth="1"/>
    <col min="6" max="6" width="7.50390625" style="30" customWidth="1"/>
    <col min="7" max="7" width="8.625" style="30" customWidth="1"/>
    <col min="8" max="8" width="7.375" style="30" customWidth="1"/>
    <col min="9" max="9" width="7.50390625" style="30" customWidth="1"/>
    <col min="10" max="10" width="8.625" style="30" customWidth="1"/>
    <col min="11" max="11" width="7.375" style="30" customWidth="1"/>
    <col min="12" max="12" width="7.50390625" style="30" customWidth="1"/>
    <col min="13" max="13" width="8.625" style="30" customWidth="1"/>
    <col min="14" max="14" width="7.375" style="30" customWidth="1"/>
    <col min="15" max="15" width="7.50390625" style="30" customWidth="1"/>
    <col min="16" max="16" width="8.625" style="30" customWidth="1"/>
    <col min="17" max="17" width="7.375" style="30" customWidth="1"/>
    <col min="18" max="18" width="7.50390625" style="30" customWidth="1"/>
    <col min="19" max="19" width="0.875" style="30" customWidth="1"/>
    <col min="20" max="16384" width="9.00390625" style="30" customWidth="1"/>
  </cols>
  <sheetData>
    <row r="1" spans="1:10" ht="3.75" customHeight="1" thickBot="1">
      <c r="A1" s="36"/>
      <c r="J1" s="38"/>
    </row>
    <row r="2" spans="1:18" ht="15" customHeight="1">
      <c r="A2" s="83" t="s">
        <v>130</v>
      </c>
      <c r="B2" s="84"/>
      <c r="C2" s="84"/>
      <c r="D2" s="85"/>
      <c r="E2" s="86"/>
      <c r="F2" s="87" t="s">
        <v>131</v>
      </c>
      <c r="G2" s="88"/>
      <c r="H2" s="88"/>
      <c r="I2" s="89"/>
      <c r="J2" s="88" t="s">
        <v>134</v>
      </c>
      <c r="K2" s="87" t="s">
        <v>129</v>
      </c>
      <c r="L2" s="90"/>
      <c r="M2" s="91" t="s">
        <v>133</v>
      </c>
      <c r="N2" s="92"/>
      <c r="O2" s="93"/>
      <c r="P2" s="94"/>
      <c r="Q2" s="1"/>
      <c r="R2" s="95"/>
    </row>
    <row r="3" spans="1:18" ht="35.25" customHeight="1" thickBot="1">
      <c r="A3" s="480">
        <f>'長崎・西彼杵・西海'!A3</f>
        <v>0</v>
      </c>
      <c r="B3" s="481"/>
      <c r="C3" s="481"/>
      <c r="D3" s="481"/>
      <c r="E3" s="482"/>
      <c r="F3" s="485" t="str">
        <f>'長崎・西彼杵・西海'!F3</f>
        <v>令和     年     月     日</v>
      </c>
      <c r="G3" s="486"/>
      <c r="H3" s="486"/>
      <c r="I3" s="96" t="str">
        <f>'長崎・西彼杵・西海'!I3</f>
        <v>(　　)</v>
      </c>
      <c r="J3" s="97">
        <f>'長崎・西彼杵・西海'!J3</f>
        <v>0</v>
      </c>
      <c r="K3" s="487">
        <f>'長崎・西彼杵・西海'!K3</f>
        <v>0</v>
      </c>
      <c r="L3" s="488">
        <f>'長崎・西彼杵・西海'!L3</f>
        <v>0</v>
      </c>
      <c r="M3" s="483"/>
      <c r="N3" s="484"/>
      <c r="O3" s="137"/>
      <c r="P3" s="79"/>
      <c r="Q3" s="79"/>
      <c r="R3" s="79"/>
    </row>
    <row r="4" spans="1:18" ht="1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02"/>
      <c r="P4" s="100"/>
      <c r="R4" s="188" t="s">
        <v>353</v>
      </c>
    </row>
    <row r="5" spans="1:21" ht="16.5" customHeight="1" thickBot="1">
      <c r="A5" s="130" t="s">
        <v>390</v>
      </c>
      <c r="B5" s="305"/>
      <c r="C5" s="306" t="s">
        <v>64</v>
      </c>
      <c r="D5" s="432" t="s">
        <v>117</v>
      </c>
      <c r="E5" s="433"/>
      <c r="F5" s="307" t="s">
        <v>2</v>
      </c>
      <c r="G5" s="308">
        <f>B25+E25+H25+K25+N25+Q25</f>
        <v>30320</v>
      </c>
      <c r="H5" s="309" t="s">
        <v>3</v>
      </c>
      <c r="I5" s="310">
        <f>C25+F25+I25+L25+O25+R25</f>
        <v>0</v>
      </c>
      <c r="J5" s="233"/>
      <c r="K5" s="233"/>
      <c r="L5" s="309" t="s">
        <v>63</v>
      </c>
      <c r="M5" s="320">
        <f>SUM(I5,I27,I39,I53,I71)</f>
        <v>0</v>
      </c>
      <c r="N5" s="233"/>
      <c r="O5" s="321"/>
      <c r="P5" s="65"/>
      <c r="Q5" s="101"/>
      <c r="R5" s="187" t="s">
        <v>354</v>
      </c>
      <c r="S5" s="322"/>
      <c r="T5" s="322"/>
      <c r="U5" s="322"/>
    </row>
    <row r="6" spans="1:21" ht="9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322"/>
      <c r="T6" s="322"/>
      <c r="U6" s="322"/>
    </row>
    <row r="7" spans="1:21" ht="15" customHeight="1">
      <c r="A7" s="198" t="s">
        <v>4</v>
      </c>
      <c r="B7" s="199"/>
      <c r="C7" s="200"/>
      <c r="D7" s="201" t="s">
        <v>5</v>
      </c>
      <c r="E7" s="199"/>
      <c r="F7" s="200"/>
      <c r="G7" s="201" t="s">
        <v>6</v>
      </c>
      <c r="H7" s="199"/>
      <c r="I7" s="200"/>
      <c r="J7" s="201" t="s">
        <v>7</v>
      </c>
      <c r="K7" s="199"/>
      <c r="L7" s="200"/>
      <c r="M7" s="201" t="s">
        <v>16</v>
      </c>
      <c r="N7" s="199"/>
      <c r="O7" s="200"/>
      <c r="P7" s="198" t="s">
        <v>93</v>
      </c>
      <c r="Q7" s="202"/>
      <c r="R7" s="203"/>
      <c r="S7" s="322"/>
      <c r="T7" s="322"/>
      <c r="U7" s="322"/>
    </row>
    <row r="8" spans="1:21" ht="15" customHeight="1">
      <c r="A8" s="204" t="s">
        <v>9</v>
      </c>
      <c r="B8" s="205" t="s">
        <v>127</v>
      </c>
      <c r="C8" s="206" t="s">
        <v>128</v>
      </c>
      <c r="D8" s="204" t="s">
        <v>9</v>
      </c>
      <c r="E8" s="205" t="s">
        <v>127</v>
      </c>
      <c r="F8" s="206" t="s">
        <v>128</v>
      </c>
      <c r="G8" s="204" t="s">
        <v>9</v>
      </c>
      <c r="H8" s="205" t="s">
        <v>127</v>
      </c>
      <c r="I8" s="206" t="s">
        <v>128</v>
      </c>
      <c r="J8" s="204" t="s">
        <v>9</v>
      </c>
      <c r="K8" s="205" t="s">
        <v>127</v>
      </c>
      <c r="L8" s="206" t="s">
        <v>128</v>
      </c>
      <c r="M8" s="204" t="s">
        <v>9</v>
      </c>
      <c r="N8" s="205" t="s">
        <v>127</v>
      </c>
      <c r="O8" s="206" t="s">
        <v>128</v>
      </c>
      <c r="P8" s="204" t="s">
        <v>9</v>
      </c>
      <c r="Q8" s="209" t="s">
        <v>127</v>
      </c>
      <c r="R8" s="206" t="s">
        <v>128</v>
      </c>
      <c r="S8" s="322"/>
      <c r="T8" s="322"/>
      <c r="U8" s="322"/>
    </row>
    <row r="9" spans="1:21" ht="15" customHeight="1">
      <c r="A9" s="323" t="s">
        <v>148</v>
      </c>
      <c r="B9" s="211"/>
      <c r="C9" s="212"/>
      <c r="D9" s="323" t="s">
        <v>148</v>
      </c>
      <c r="E9" s="211"/>
      <c r="F9" s="212"/>
      <c r="G9" s="323" t="s">
        <v>148</v>
      </c>
      <c r="H9" s="211"/>
      <c r="I9" s="212"/>
      <c r="J9" s="323" t="s">
        <v>148</v>
      </c>
      <c r="K9" s="211"/>
      <c r="L9" s="212"/>
      <c r="M9" s="323" t="s">
        <v>148</v>
      </c>
      <c r="N9" s="211"/>
      <c r="O9" s="212"/>
      <c r="P9" s="323" t="s">
        <v>148</v>
      </c>
      <c r="Q9" s="216"/>
      <c r="R9" s="212"/>
      <c r="S9" s="322"/>
      <c r="T9" s="322"/>
      <c r="U9" s="322"/>
    </row>
    <row r="10" spans="1:21" ht="15" customHeight="1">
      <c r="A10" s="217" t="s">
        <v>188</v>
      </c>
      <c r="B10" s="189">
        <v>1910</v>
      </c>
      <c r="C10" s="220"/>
      <c r="D10" s="217" t="s">
        <v>23</v>
      </c>
      <c r="E10" s="189">
        <v>340</v>
      </c>
      <c r="F10" s="218"/>
      <c r="G10" s="217" t="s">
        <v>22</v>
      </c>
      <c r="H10" s="189">
        <v>650</v>
      </c>
      <c r="I10" s="218"/>
      <c r="J10" s="219" t="s">
        <v>271</v>
      </c>
      <c r="K10" s="189">
        <v>720</v>
      </c>
      <c r="L10" s="218"/>
      <c r="M10" s="463" t="s">
        <v>24</v>
      </c>
      <c r="N10" s="189">
        <v>3690</v>
      </c>
      <c r="O10" s="218"/>
      <c r="P10" s="324"/>
      <c r="Q10" s="189"/>
      <c r="R10" s="218"/>
      <c r="S10" s="322"/>
      <c r="T10" s="322"/>
      <c r="U10" s="322"/>
    </row>
    <row r="11" spans="1:21" ht="15" customHeight="1">
      <c r="A11" s="217"/>
      <c r="B11" s="189"/>
      <c r="C11" s="220"/>
      <c r="D11" s="217" t="s">
        <v>183</v>
      </c>
      <c r="E11" s="189">
        <v>340</v>
      </c>
      <c r="F11" s="220"/>
      <c r="G11" s="217" t="s">
        <v>26</v>
      </c>
      <c r="H11" s="189">
        <v>410</v>
      </c>
      <c r="I11" s="220"/>
      <c r="J11" s="219" t="s">
        <v>373</v>
      </c>
      <c r="K11" s="189">
        <v>1210</v>
      </c>
      <c r="L11" s="220"/>
      <c r="M11" s="217" t="s">
        <v>111</v>
      </c>
      <c r="N11" s="189">
        <v>3570</v>
      </c>
      <c r="O11" s="220"/>
      <c r="P11" s="324"/>
      <c r="Q11" s="189"/>
      <c r="R11" s="220"/>
      <c r="S11" s="322"/>
      <c r="T11" s="322"/>
      <c r="U11" s="322"/>
    </row>
    <row r="12" spans="1:21" ht="15" customHeight="1">
      <c r="A12" s="217"/>
      <c r="B12" s="189"/>
      <c r="C12" s="220"/>
      <c r="D12" s="226"/>
      <c r="E12" s="288"/>
      <c r="F12" s="231"/>
      <c r="G12" s="217" t="s">
        <v>25</v>
      </c>
      <c r="H12" s="189">
        <v>700</v>
      </c>
      <c r="I12" s="220"/>
      <c r="J12" s="219" t="s">
        <v>374</v>
      </c>
      <c r="K12" s="189">
        <v>1240</v>
      </c>
      <c r="L12" s="220"/>
      <c r="M12" s="217" t="s">
        <v>27</v>
      </c>
      <c r="N12" s="189">
        <v>2490</v>
      </c>
      <c r="O12" s="220"/>
      <c r="P12" s="324"/>
      <c r="Q12" s="189"/>
      <c r="R12" s="220"/>
      <c r="S12" s="322"/>
      <c r="T12" s="322"/>
      <c r="U12" s="322"/>
    </row>
    <row r="13" spans="1:21" ht="15" customHeight="1">
      <c r="A13" s="217"/>
      <c r="B13" s="315"/>
      <c r="C13" s="231"/>
      <c r="D13" s="217"/>
      <c r="E13" s="189"/>
      <c r="F13" s="220"/>
      <c r="G13" s="217" t="s">
        <v>28</v>
      </c>
      <c r="H13" s="189">
        <v>740</v>
      </c>
      <c r="I13" s="220"/>
      <c r="J13" s="269" t="s">
        <v>272</v>
      </c>
      <c r="K13" s="189">
        <v>610</v>
      </c>
      <c r="L13" s="220"/>
      <c r="M13" s="463" t="s">
        <v>177</v>
      </c>
      <c r="N13" s="189"/>
      <c r="O13" s="220"/>
      <c r="P13" s="217"/>
      <c r="Q13" s="189"/>
      <c r="R13" s="220"/>
      <c r="S13" s="322"/>
      <c r="T13" s="322"/>
      <c r="U13" s="322"/>
    </row>
    <row r="14" spans="1:21" ht="15" customHeight="1">
      <c r="A14" s="217"/>
      <c r="B14" s="191"/>
      <c r="C14" s="231"/>
      <c r="D14" s="217"/>
      <c r="E14" s="191"/>
      <c r="F14" s="231"/>
      <c r="G14" s="227"/>
      <c r="H14" s="191"/>
      <c r="I14" s="231"/>
      <c r="J14" s="219" t="s">
        <v>273</v>
      </c>
      <c r="K14" s="189">
        <v>1030</v>
      </c>
      <c r="L14" s="220"/>
      <c r="M14" s="217" t="s">
        <v>220</v>
      </c>
      <c r="N14" s="189">
        <v>1980</v>
      </c>
      <c r="O14" s="220"/>
      <c r="P14" s="217"/>
      <c r="Q14" s="189"/>
      <c r="R14" s="220"/>
      <c r="S14" s="322"/>
      <c r="T14" s="322"/>
      <c r="U14" s="322"/>
    </row>
    <row r="15" spans="1:21" ht="15" customHeight="1">
      <c r="A15" s="217"/>
      <c r="B15" s="245"/>
      <c r="C15" s="231"/>
      <c r="D15" s="258"/>
      <c r="E15" s="259"/>
      <c r="F15" s="231"/>
      <c r="G15" s="244"/>
      <c r="H15" s="259"/>
      <c r="I15" s="231"/>
      <c r="J15" s="244"/>
      <c r="K15" s="192"/>
      <c r="L15" s="231"/>
      <c r="M15" s="258"/>
      <c r="N15" s="192"/>
      <c r="O15" s="231"/>
      <c r="P15" s="325"/>
      <c r="Q15" s="189"/>
      <c r="R15" s="220"/>
      <c r="S15" s="322"/>
      <c r="T15" s="322"/>
      <c r="U15" s="322"/>
    </row>
    <row r="16" spans="1:21" ht="15" customHeight="1">
      <c r="A16" s="326" t="s">
        <v>139</v>
      </c>
      <c r="B16" s="327">
        <f>SUM(B10:B15)</f>
        <v>1910</v>
      </c>
      <c r="C16" s="279">
        <f>SUM(C10:C15)</f>
        <v>0</v>
      </c>
      <c r="D16" s="326" t="s">
        <v>139</v>
      </c>
      <c r="E16" s="278">
        <f>SUM(E10:E15)</f>
        <v>680</v>
      </c>
      <c r="F16" s="279">
        <f>SUM(F10:F15)</f>
        <v>0</v>
      </c>
      <c r="G16" s="326" t="s">
        <v>139</v>
      </c>
      <c r="H16" s="278">
        <f>SUM(H10:H15)</f>
        <v>2500</v>
      </c>
      <c r="I16" s="279">
        <f>SUM(I10:I15)</f>
        <v>0</v>
      </c>
      <c r="J16" s="326" t="s">
        <v>139</v>
      </c>
      <c r="K16" s="281">
        <f>SUM(K10:K15)</f>
        <v>4810</v>
      </c>
      <c r="L16" s="279">
        <f>SUM(L10:L15)</f>
        <v>0</v>
      </c>
      <c r="M16" s="326" t="s">
        <v>139</v>
      </c>
      <c r="N16" s="281">
        <f>SUM(N10:N15)</f>
        <v>11730</v>
      </c>
      <c r="O16" s="279">
        <f>SUM(O10:O15)</f>
        <v>0</v>
      </c>
      <c r="P16" s="326" t="s">
        <v>139</v>
      </c>
      <c r="Q16" s="281">
        <f>SUM(Q10:Q15)</f>
        <v>0</v>
      </c>
      <c r="R16" s="279">
        <f>SUM(R10:R15)</f>
        <v>0</v>
      </c>
      <c r="S16" s="322"/>
      <c r="T16" s="322"/>
      <c r="U16" s="322"/>
    </row>
    <row r="17" spans="1:21" ht="15" customHeight="1">
      <c r="A17" s="323" t="s">
        <v>149</v>
      </c>
      <c r="B17" s="315"/>
      <c r="C17" s="231"/>
      <c r="D17" s="323" t="s">
        <v>149</v>
      </c>
      <c r="E17" s="191"/>
      <c r="F17" s="231"/>
      <c r="G17" s="323" t="s">
        <v>149</v>
      </c>
      <c r="H17" s="191"/>
      <c r="I17" s="231"/>
      <c r="J17" s="323" t="s">
        <v>149</v>
      </c>
      <c r="K17" s="232"/>
      <c r="L17" s="231"/>
      <c r="M17" s="323" t="s">
        <v>149</v>
      </c>
      <c r="N17" s="232"/>
      <c r="O17" s="231"/>
      <c r="P17" s="217"/>
      <c r="Q17" s="232"/>
      <c r="R17" s="231"/>
      <c r="S17" s="322"/>
      <c r="T17" s="322"/>
      <c r="U17" s="322"/>
    </row>
    <row r="18" spans="1:21" ht="15" customHeight="1">
      <c r="A18" s="217" t="s">
        <v>20</v>
      </c>
      <c r="B18" s="191">
        <v>450</v>
      </c>
      <c r="C18" s="231"/>
      <c r="D18" s="217"/>
      <c r="E18" s="191"/>
      <c r="F18" s="231"/>
      <c r="G18" s="217" t="s">
        <v>20</v>
      </c>
      <c r="H18" s="191">
        <v>980</v>
      </c>
      <c r="I18" s="231"/>
      <c r="J18" s="217"/>
      <c r="K18" s="189"/>
      <c r="L18" s="218"/>
      <c r="M18" s="219" t="s">
        <v>375</v>
      </c>
      <c r="N18" s="189">
        <v>2500</v>
      </c>
      <c r="O18" s="218"/>
      <c r="P18" s="226"/>
      <c r="Q18" s="189"/>
      <c r="R18" s="218"/>
      <c r="S18" s="322"/>
      <c r="T18" s="322"/>
      <c r="U18" s="322"/>
    </row>
    <row r="19" spans="1:21" ht="15" customHeight="1">
      <c r="A19" s="328"/>
      <c r="B19" s="193"/>
      <c r="C19" s="231"/>
      <c r="D19" s="328"/>
      <c r="E19" s="193"/>
      <c r="F19" s="231"/>
      <c r="G19" s="328"/>
      <c r="H19" s="193"/>
      <c r="I19" s="231"/>
      <c r="J19" s="328"/>
      <c r="K19" s="193"/>
      <c r="L19" s="231"/>
      <c r="M19" s="418" t="s">
        <v>275</v>
      </c>
      <c r="N19" s="189">
        <v>480</v>
      </c>
      <c r="O19" s="220"/>
      <c r="P19" s="329"/>
      <c r="Q19" s="189"/>
      <c r="R19" s="220"/>
      <c r="S19" s="322"/>
      <c r="T19" s="322"/>
      <c r="U19" s="322"/>
    </row>
    <row r="20" spans="1:21" ht="15" customHeight="1">
      <c r="A20" s="326" t="s">
        <v>139</v>
      </c>
      <c r="B20" s="330">
        <f>SUM(B18:B19)</f>
        <v>450</v>
      </c>
      <c r="C20" s="279">
        <f>SUM(C18:C19)</f>
        <v>0</v>
      </c>
      <c r="D20" s="326" t="s">
        <v>139</v>
      </c>
      <c r="E20" s="330">
        <f>SUM(E18:E19)</f>
        <v>0</v>
      </c>
      <c r="F20" s="279">
        <f>SUM(F18:F19)</f>
        <v>0</v>
      </c>
      <c r="G20" s="326" t="s">
        <v>139</v>
      </c>
      <c r="H20" s="330">
        <f>SUM(H18:H19)</f>
        <v>980</v>
      </c>
      <c r="I20" s="279">
        <f>SUM(I18:I19)</f>
        <v>0</v>
      </c>
      <c r="J20" s="326" t="s">
        <v>139</v>
      </c>
      <c r="K20" s="330">
        <f>SUM(K18:K19)</f>
        <v>0</v>
      </c>
      <c r="L20" s="279">
        <f>SUM(L18:L19)</f>
        <v>0</v>
      </c>
      <c r="M20" s="326" t="s">
        <v>139</v>
      </c>
      <c r="N20" s="330">
        <f>SUM(N18:N19)</f>
        <v>2980</v>
      </c>
      <c r="O20" s="279">
        <f>SUM(O18:O19)</f>
        <v>0</v>
      </c>
      <c r="P20" s="326" t="s">
        <v>139</v>
      </c>
      <c r="Q20" s="281">
        <f>SUM(Q18:Q19)</f>
        <v>0</v>
      </c>
      <c r="R20" s="279">
        <f>SUM(R18:R19)</f>
        <v>0</v>
      </c>
      <c r="S20" s="322"/>
      <c r="T20" s="322"/>
      <c r="U20" s="322"/>
    </row>
    <row r="21" spans="1:21" ht="15" customHeight="1">
      <c r="A21" s="331"/>
      <c r="B21" s="332"/>
      <c r="C21" s="231"/>
      <c r="D21" s="333"/>
      <c r="E21" s="334"/>
      <c r="F21" s="231"/>
      <c r="G21" s="333"/>
      <c r="H21" s="334"/>
      <c r="I21" s="231"/>
      <c r="J21" s="335" t="s">
        <v>143</v>
      </c>
      <c r="K21" s="336"/>
      <c r="L21" s="231"/>
      <c r="M21" s="335" t="s">
        <v>150</v>
      </c>
      <c r="N21" s="336"/>
      <c r="O21" s="231"/>
      <c r="P21" s="217"/>
      <c r="Q21" s="232"/>
      <c r="R21" s="231"/>
      <c r="S21" s="322"/>
      <c r="T21" s="322"/>
      <c r="U21" s="322"/>
    </row>
    <row r="22" spans="1:21" ht="15" customHeight="1">
      <c r="A22" s="226"/>
      <c r="B22" s="337"/>
      <c r="C22" s="231"/>
      <c r="D22" s="226"/>
      <c r="E22" s="288"/>
      <c r="F22" s="231"/>
      <c r="G22" s="226"/>
      <c r="H22" s="288"/>
      <c r="I22" s="231"/>
      <c r="J22" s="226" t="s">
        <v>274</v>
      </c>
      <c r="K22" s="189">
        <v>370</v>
      </c>
      <c r="L22" s="218"/>
      <c r="M22" s="234" t="s">
        <v>178</v>
      </c>
      <c r="N22" s="189">
        <v>740</v>
      </c>
      <c r="O22" s="218"/>
      <c r="P22" s="226"/>
      <c r="Q22" s="189"/>
      <c r="R22" s="218"/>
      <c r="S22" s="322"/>
      <c r="T22" s="322"/>
      <c r="U22" s="322"/>
    </row>
    <row r="23" spans="1:21" ht="15" customHeight="1">
      <c r="A23" s="329"/>
      <c r="B23" s="338"/>
      <c r="C23" s="231"/>
      <c r="D23" s="271"/>
      <c r="E23" s="272"/>
      <c r="F23" s="231"/>
      <c r="G23" s="271"/>
      <c r="H23" s="272"/>
      <c r="I23" s="231"/>
      <c r="J23" s="329"/>
      <c r="K23" s="274"/>
      <c r="L23" s="231"/>
      <c r="M23" s="417" t="s">
        <v>389</v>
      </c>
      <c r="N23" s="189">
        <v>3170</v>
      </c>
      <c r="O23" s="220"/>
      <c r="P23" s="339"/>
      <c r="Q23" s="189"/>
      <c r="R23" s="220"/>
      <c r="S23" s="322"/>
      <c r="T23" s="322"/>
      <c r="U23" s="322"/>
    </row>
    <row r="24" spans="1:21" ht="15" customHeight="1">
      <c r="A24" s="340" t="s">
        <v>139</v>
      </c>
      <c r="B24" s="338"/>
      <c r="C24" s="246"/>
      <c r="D24" s="340" t="s">
        <v>139</v>
      </c>
      <c r="E24" s="272"/>
      <c r="F24" s="246"/>
      <c r="G24" s="340" t="s">
        <v>139</v>
      </c>
      <c r="H24" s="272"/>
      <c r="I24" s="246"/>
      <c r="J24" s="340" t="s">
        <v>139</v>
      </c>
      <c r="K24" s="274">
        <f>SUM(K22:K23)</f>
        <v>370</v>
      </c>
      <c r="L24" s="246">
        <f>SUM(L22:L23)</f>
        <v>0</v>
      </c>
      <c r="M24" s="340" t="s">
        <v>139</v>
      </c>
      <c r="N24" s="274">
        <f>SUM(N22:N23)</f>
        <v>3910</v>
      </c>
      <c r="O24" s="246">
        <f>SUM(O22:O23)</f>
        <v>0</v>
      </c>
      <c r="P24" s="340" t="s">
        <v>139</v>
      </c>
      <c r="Q24" s="274">
        <f>SUM(Q22:Q23)</f>
        <v>0</v>
      </c>
      <c r="R24" s="246">
        <f>SUM(R22:R23)</f>
        <v>0</v>
      </c>
      <c r="S24" s="322"/>
      <c r="T24" s="322"/>
      <c r="U24" s="322"/>
    </row>
    <row r="25" spans="1:21" ht="15" customHeight="1" thickBot="1">
      <c r="A25" s="250" t="s">
        <v>15</v>
      </c>
      <c r="B25" s="302">
        <f>SUM(B16,B20)</f>
        <v>2360</v>
      </c>
      <c r="C25" s="252">
        <f>SUM(C16,C20)</f>
        <v>0</v>
      </c>
      <c r="D25" s="250" t="s">
        <v>15</v>
      </c>
      <c r="E25" s="302">
        <f>SUM(E16,E20)</f>
        <v>680</v>
      </c>
      <c r="F25" s="252">
        <f>SUM(F16,F20)</f>
        <v>0</v>
      </c>
      <c r="G25" s="250" t="s">
        <v>15</v>
      </c>
      <c r="H25" s="302">
        <f>SUM(H16,H20)</f>
        <v>3480</v>
      </c>
      <c r="I25" s="252">
        <f>SUM(I16,I20)</f>
        <v>0</v>
      </c>
      <c r="J25" s="250" t="s">
        <v>15</v>
      </c>
      <c r="K25" s="303">
        <f>SUM(K16,K20,K24)</f>
        <v>5180</v>
      </c>
      <c r="L25" s="252">
        <f>SUM(L16,L20,L24)</f>
        <v>0</v>
      </c>
      <c r="M25" s="250" t="s">
        <v>15</v>
      </c>
      <c r="N25" s="302">
        <f>SUM(N16,N20,N24)</f>
        <v>18620</v>
      </c>
      <c r="O25" s="252">
        <f>SUM(O16,O20,O24)</f>
        <v>0</v>
      </c>
      <c r="P25" s="250" t="s">
        <v>15</v>
      </c>
      <c r="Q25" s="303">
        <f>SUM(Q16,Q20,Q24)</f>
        <v>0</v>
      </c>
      <c r="R25" s="252">
        <f>SUM(R16,R20,R24)</f>
        <v>0</v>
      </c>
      <c r="S25" s="322"/>
      <c r="T25" s="322"/>
      <c r="U25" s="322"/>
    </row>
    <row r="26" spans="1:21" ht="12" customHeight="1" thickBo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304"/>
      <c r="N26" s="311"/>
      <c r="O26" s="311"/>
      <c r="P26" s="341"/>
      <c r="Q26" s="233"/>
      <c r="R26" s="233"/>
      <c r="S26" s="322"/>
      <c r="T26" s="322"/>
      <c r="U26" s="322"/>
    </row>
    <row r="27" spans="1:21" ht="16.5" customHeight="1" thickBot="1">
      <c r="A27" s="130" t="s">
        <v>390</v>
      </c>
      <c r="B27" s="305"/>
      <c r="C27" s="306" t="s">
        <v>65</v>
      </c>
      <c r="D27" s="432" t="s">
        <v>29</v>
      </c>
      <c r="E27" s="433"/>
      <c r="F27" s="307" t="s">
        <v>2</v>
      </c>
      <c r="G27" s="308">
        <f>B37+E37+H37+K37+N37+Q37</f>
        <v>16540</v>
      </c>
      <c r="H27" s="309" t="s">
        <v>3</v>
      </c>
      <c r="I27" s="310">
        <f>C37+F37+I37+L37+O37+R37</f>
        <v>0</v>
      </c>
      <c r="J27" s="311"/>
      <c r="K27" s="233"/>
      <c r="L27" s="233"/>
      <c r="M27" s="312"/>
      <c r="N27" s="233"/>
      <c r="O27" s="233"/>
      <c r="P27" s="233"/>
      <c r="Q27" s="233"/>
      <c r="R27" s="233"/>
      <c r="S27" s="322"/>
      <c r="T27" s="322"/>
      <c r="U27" s="322"/>
    </row>
    <row r="28" spans="1:21" ht="9" customHeight="1" thickBo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322"/>
      <c r="T28" s="322"/>
      <c r="U28" s="322"/>
    </row>
    <row r="29" spans="1:21" ht="15" customHeight="1">
      <c r="A29" s="198" t="s">
        <v>4</v>
      </c>
      <c r="B29" s="199"/>
      <c r="C29" s="200"/>
      <c r="D29" s="201" t="s">
        <v>5</v>
      </c>
      <c r="E29" s="199"/>
      <c r="F29" s="200"/>
      <c r="G29" s="201" t="s">
        <v>6</v>
      </c>
      <c r="H29" s="199"/>
      <c r="I29" s="200"/>
      <c r="J29" s="201" t="s">
        <v>7</v>
      </c>
      <c r="K29" s="199"/>
      <c r="L29" s="200"/>
      <c r="M29" s="201" t="s">
        <v>16</v>
      </c>
      <c r="N29" s="199"/>
      <c r="O29" s="200"/>
      <c r="P29" s="198" t="s">
        <v>93</v>
      </c>
      <c r="Q29" s="202"/>
      <c r="R29" s="203"/>
      <c r="S29" s="233"/>
      <c r="T29" s="233"/>
      <c r="U29" s="322"/>
    </row>
    <row r="30" spans="1:21" ht="15" customHeight="1">
      <c r="A30" s="204" t="s">
        <v>9</v>
      </c>
      <c r="B30" s="205" t="s">
        <v>127</v>
      </c>
      <c r="C30" s="206" t="s">
        <v>128</v>
      </c>
      <c r="D30" s="204" t="s">
        <v>9</v>
      </c>
      <c r="E30" s="205" t="s">
        <v>127</v>
      </c>
      <c r="F30" s="206" t="s">
        <v>128</v>
      </c>
      <c r="G30" s="204" t="s">
        <v>9</v>
      </c>
      <c r="H30" s="205" t="s">
        <v>127</v>
      </c>
      <c r="I30" s="206" t="s">
        <v>128</v>
      </c>
      <c r="J30" s="204" t="s">
        <v>9</v>
      </c>
      <c r="K30" s="205" t="s">
        <v>127</v>
      </c>
      <c r="L30" s="206" t="s">
        <v>128</v>
      </c>
      <c r="M30" s="204" t="s">
        <v>9</v>
      </c>
      <c r="N30" s="205" t="s">
        <v>127</v>
      </c>
      <c r="O30" s="206" t="s">
        <v>128</v>
      </c>
      <c r="P30" s="204" t="s">
        <v>9</v>
      </c>
      <c r="Q30" s="209" t="s">
        <v>127</v>
      </c>
      <c r="R30" s="206" t="s">
        <v>128</v>
      </c>
      <c r="S30" s="233"/>
      <c r="T30" s="233"/>
      <c r="U30" s="322"/>
    </row>
    <row r="31" spans="1:21" ht="15" customHeight="1">
      <c r="A31" s="217" t="s">
        <v>31</v>
      </c>
      <c r="B31" s="189">
        <v>460</v>
      </c>
      <c r="C31" s="218"/>
      <c r="D31" s="217" t="s">
        <v>205</v>
      </c>
      <c r="E31" s="189">
        <v>670</v>
      </c>
      <c r="F31" s="264"/>
      <c r="G31" s="217" t="s">
        <v>30</v>
      </c>
      <c r="H31" s="189">
        <v>650</v>
      </c>
      <c r="I31" s="264"/>
      <c r="J31" s="342" t="s">
        <v>204</v>
      </c>
      <c r="K31" s="190">
        <v>1240</v>
      </c>
      <c r="L31" s="264"/>
      <c r="M31" s="217" t="s">
        <v>197</v>
      </c>
      <c r="N31" s="189">
        <v>2200</v>
      </c>
      <c r="O31" s="264"/>
      <c r="P31" s="324"/>
      <c r="Q31" s="189"/>
      <c r="R31" s="264"/>
      <c r="S31" s="233"/>
      <c r="T31" s="233"/>
      <c r="U31" s="322"/>
    </row>
    <row r="32" spans="1:21" ht="15" customHeight="1">
      <c r="A32" s="217" t="s">
        <v>191</v>
      </c>
      <c r="B32" s="189">
        <v>170</v>
      </c>
      <c r="C32" s="218"/>
      <c r="D32" s="217" t="s">
        <v>221</v>
      </c>
      <c r="E32" s="189">
        <v>790</v>
      </c>
      <c r="F32" s="220"/>
      <c r="G32" s="217" t="s">
        <v>31</v>
      </c>
      <c r="H32" s="189">
        <v>870</v>
      </c>
      <c r="I32" s="220"/>
      <c r="J32" s="342" t="s">
        <v>222</v>
      </c>
      <c r="K32" s="190">
        <v>1360</v>
      </c>
      <c r="L32" s="220"/>
      <c r="M32" s="235" t="s">
        <v>201</v>
      </c>
      <c r="N32" s="189">
        <v>1720</v>
      </c>
      <c r="O32" s="220"/>
      <c r="P32" s="324"/>
      <c r="Q32" s="189"/>
      <c r="R32" s="220"/>
      <c r="S32" s="233"/>
      <c r="T32" s="233"/>
      <c r="U32" s="322"/>
    </row>
    <row r="33" spans="1:21" ht="15" customHeight="1">
      <c r="A33" s="217"/>
      <c r="B33" s="189"/>
      <c r="C33" s="218"/>
      <c r="D33" s="217"/>
      <c r="E33" s="189"/>
      <c r="F33" s="220"/>
      <c r="G33" s="217" t="s">
        <v>32</v>
      </c>
      <c r="H33" s="189">
        <v>730</v>
      </c>
      <c r="I33" s="220"/>
      <c r="J33" s="342"/>
      <c r="K33" s="190"/>
      <c r="L33" s="218"/>
      <c r="M33" s="217" t="s">
        <v>31</v>
      </c>
      <c r="N33" s="189">
        <v>1710</v>
      </c>
      <c r="O33" s="220"/>
      <c r="P33" s="217"/>
      <c r="Q33" s="189"/>
      <c r="R33" s="220"/>
      <c r="S33" s="233"/>
      <c r="T33" s="233"/>
      <c r="U33" s="322"/>
    </row>
    <row r="34" spans="1:21" ht="15" customHeight="1">
      <c r="A34" s="217"/>
      <c r="B34" s="315"/>
      <c r="C34" s="231"/>
      <c r="D34" s="217"/>
      <c r="E34" s="191"/>
      <c r="F34" s="231"/>
      <c r="G34" s="217"/>
      <c r="H34" s="191"/>
      <c r="I34" s="231"/>
      <c r="J34" s="217"/>
      <c r="K34" s="191"/>
      <c r="L34" s="231"/>
      <c r="M34" s="217" t="s">
        <v>32</v>
      </c>
      <c r="N34" s="189">
        <v>3000</v>
      </c>
      <c r="O34" s="220"/>
      <c r="P34" s="244"/>
      <c r="Q34" s="189"/>
      <c r="R34" s="220"/>
      <c r="S34" s="233"/>
      <c r="T34" s="233"/>
      <c r="U34" s="322"/>
    </row>
    <row r="35" spans="1:21" ht="15" customHeight="1">
      <c r="A35" s="217"/>
      <c r="B35" s="315"/>
      <c r="C35" s="231"/>
      <c r="D35" s="217"/>
      <c r="E35" s="191"/>
      <c r="F35" s="231"/>
      <c r="G35" s="227"/>
      <c r="H35" s="191"/>
      <c r="I35" s="231"/>
      <c r="J35" s="217"/>
      <c r="K35" s="191"/>
      <c r="L35" s="231"/>
      <c r="M35" s="386" t="s">
        <v>277</v>
      </c>
      <c r="N35" s="189">
        <v>570</v>
      </c>
      <c r="O35" s="220"/>
      <c r="P35" s="226"/>
      <c r="Q35" s="197"/>
      <c r="R35" s="268"/>
      <c r="S35" s="233"/>
      <c r="T35" s="233"/>
      <c r="U35" s="322"/>
    </row>
    <row r="36" spans="1:21" ht="15" customHeight="1">
      <c r="A36" s="244"/>
      <c r="B36" s="245"/>
      <c r="C36" s="246"/>
      <c r="D36" s="258"/>
      <c r="E36" s="259"/>
      <c r="F36" s="246"/>
      <c r="G36" s="258"/>
      <c r="H36" s="259"/>
      <c r="I36" s="246"/>
      <c r="J36" s="244"/>
      <c r="K36" s="259"/>
      <c r="L36" s="246"/>
      <c r="M36" s="419" t="s">
        <v>276</v>
      </c>
      <c r="N36" s="189">
        <v>400</v>
      </c>
      <c r="O36" s="295"/>
      <c r="P36" s="343"/>
      <c r="Q36" s="344"/>
      <c r="R36" s="246"/>
      <c r="S36" s="233"/>
      <c r="T36" s="233"/>
      <c r="U36" s="322"/>
    </row>
    <row r="37" spans="1:21" ht="15" customHeight="1" thickBot="1">
      <c r="A37" s="250" t="s">
        <v>15</v>
      </c>
      <c r="B37" s="302">
        <f>SUM(B31:B36)</f>
        <v>630</v>
      </c>
      <c r="C37" s="252">
        <f>SUM(C31:C36)</f>
        <v>0</v>
      </c>
      <c r="D37" s="250" t="s">
        <v>15</v>
      </c>
      <c r="E37" s="302">
        <f>SUM(E31:E36)</f>
        <v>1460</v>
      </c>
      <c r="F37" s="252">
        <f>SUM(F31:F36)</f>
        <v>0</v>
      </c>
      <c r="G37" s="250" t="s">
        <v>15</v>
      </c>
      <c r="H37" s="302">
        <f>SUM(H31:H36)</f>
        <v>2250</v>
      </c>
      <c r="I37" s="252">
        <f>SUM(I31:I36)</f>
        <v>0</v>
      </c>
      <c r="J37" s="250" t="s">
        <v>15</v>
      </c>
      <c r="K37" s="302">
        <f>SUM(K31:K36)</f>
        <v>2600</v>
      </c>
      <c r="L37" s="252">
        <f>SUM(L31:L36)</f>
        <v>0</v>
      </c>
      <c r="M37" s="250" t="s">
        <v>15</v>
      </c>
      <c r="N37" s="302">
        <f>SUM(N31:N36)</f>
        <v>9600</v>
      </c>
      <c r="O37" s="252">
        <f>SUM(O31:O36)</f>
        <v>0</v>
      </c>
      <c r="P37" s="250" t="s">
        <v>15</v>
      </c>
      <c r="Q37" s="303">
        <f>SUM(Q31:Q36)</f>
        <v>0</v>
      </c>
      <c r="R37" s="252">
        <f>SUM(R31:R36)</f>
        <v>0</v>
      </c>
      <c r="S37" s="233"/>
      <c r="T37" s="233"/>
      <c r="U37" s="322"/>
    </row>
    <row r="38" spans="1:21" ht="12" customHeight="1" thickBot="1">
      <c r="A38" s="233"/>
      <c r="B38" s="233"/>
      <c r="C38" s="233"/>
      <c r="D38" s="233"/>
      <c r="E38" s="233"/>
      <c r="F38" s="233"/>
      <c r="G38" s="345"/>
      <c r="H38" s="345"/>
      <c r="I38" s="345"/>
      <c r="J38" s="345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322"/>
    </row>
    <row r="39" spans="1:21" ht="16.5" customHeight="1" thickBot="1">
      <c r="A39" s="130" t="s">
        <v>390</v>
      </c>
      <c r="B39" s="305"/>
      <c r="C39" s="306" t="s">
        <v>66</v>
      </c>
      <c r="D39" s="432" t="s">
        <v>33</v>
      </c>
      <c r="E39" s="433"/>
      <c r="F39" s="307" t="s">
        <v>2</v>
      </c>
      <c r="G39" s="308">
        <f>B51+E51+H51+K51+N51+Q51</f>
        <v>8060</v>
      </c>
      <c r="H39" s="309" t="s">
        <v>3</v>
      </c>
      <c r="I39" s="310">
        <f>C51+F51+I51+L51+O51+R51</f>
        <v>0</v>
      </c>
      <c r="J39" s="311"/>
      <c r="K39" s="233"/>
      <c r="L39" s="233"/>
      <c r="M39" s="312"/>
      <c r="N39" s="233"/>
      <c r="O39" s="233"/>
      <c r="P39" s="233"/>
      <c r="Q39" s="233"/>
      <c r="R39" s="233"/>
      <c r="S39" s="233"/>
      <c r="T39" s="233"/>
      <c r="U39" s="322"/>
    </row>
    <row r="40" spans="1:21" ht="9" customHeight="1" thickBo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322"/>
      <c r="T40" s="322"/>
      <c r="U40" s="322"/>
    </row>
    <row r="41" spans="1:21" ht="15" customHeight="1">
      <c r="A41" s="198" t="s">
        <v>4</v>
      </c>
      <c r="B41" s="199"/>
      <c r="C41" s="200"/>
      <c r="D41" s="201" t="s">
        <v>5</v>
      </c>
      <c r="E41" s="199"/>
      <c r="F41" s="200"/>
      <c r="G41" s="201" t="s">
        <v>6</v>
      </c>
      <c r="H41" s="199"/>
      <c r="I41" s="200"/>
      <c r="J41" s="201" t="s">
        <v>7</v>
      </c>
      <c r="K41" s="199"/>
      <c r="L41" s="200"/>
      <c r="M41" s="201" t="s">
        <v>16</v>
      </c>
      <c r="N41" s="199"/>
      <c r="O41" s="200"/>
      <c r="P41" s="198" t="s">
        <v>93</v>
      </c>
      <c r="Q41" s="202"/>
      <c r="R41" s="203"/>
      <c r="S41" s="322"/>
      <c r="T41" s="322"/>
      <c r="U41" s="322"/>
    </row>
    <row r="42" spans="1:21" ht="15" customHeight="1">
      <c r="A42" s="204" t="s">
        <v>9</v>
      </c>
      <c r="B42" s="205" t="s">
        <v>127</v>
      </c>
      <c r="C42" s="206" t="s">
        <v>128</v>
      </c>
      <c r="D42" s="204" t="s">
        <v>9</v>
      </c>
      <c r="E42" s="205" t="s">
        <v>127</v>
      </c>
      <c r="F42" s="206" t="s">
        <v>128</v>
      </c>
      <c r="G42" s="204" t="s">
        <v>9</v>
      </c>
      <c r="H42" s="205" t="s">
        <v>127</v>
      </c>
      <c r="I42" s="206" t="s">
        <v>128</v>
      </c>
      <c r="J42" s="204" t="s">
        <v>9</v>
      </c>
      <c r="K42" s="205" t="s">
        <v>127</v>
      </c>
      <c r="L42" s="206" t="s">
        <v>128</v>
      </c>
      <c r="M42" s="204" t="s">
        <v>9</v>
      </c>
      <c r="N42" s="205" t="s">
        <v>127</v>
      </c>
      <c r="O42" s="206" t="s">
        <v>128</v>
      </c>
      <c r="P42" s="204" t="s">
        <v>9</v>
      </c>
      <c r="Q42" s="209" t="s">
        <v>127</v>
      </c>
      <c r="R42" s="206" t="s">
        <v>128</v>
      </c>
      <c r="S42" s="322"/>
      <c r="T42" s="322"/>
      <c r="U42" s="322"/>
    </row>
    <row r="43" spans="1:21" ht="15" customHeight="1">
      <c r="A43" s="323" t="s">
        <v>151</v>
      </c>
      <c r="B43" s="346"/>
      <c r="C43" s="212"/>
      <c r="D43" s="323" t="s">
        <v>151</v>
      </c>
      <c r="E43" s="346"/>
      <c r="F43" s="212"/>
      <c r="G43" s="323" t="s">
        <v>151</v>
      </c>
      <c r="H43" s="346"/>
      <c r="I43" s="212"/>
      <c r="J43" s="323" t="s">
        <v>151</v>
      </c>
      <c r="K43" s="346"/>
      <c r="L43" s="212"/>
      <c r="M43" s="323" t="s">
        <v>151</v>
      </c>
      <c r="N43" s="346"/>
      <c r="O43" s="212"/>
      <c r="P43" s="323" t="s">
        <v>151</v>
      </c>
      <c r="Q43" s="347"/>
      <c r="R43" s="212"/>
      <c r="S43" s="322"/>
      <c r="T43" s="322"/>
      <c r="U43" s="322"/>
    </row>
    <row r="44" spans="1:21" ht="15" customHeight="1">
      <c r="A44" s="217" t="s">
        <v>189</v>
      </c>
      <c r="B44" s="189">
        <v>470</v>
      </c>
      <c r="C44" s="218"/>
      <c r="D44" s="217" t="s">
        <v>35</v>
      </c>
      <c r="E44" s="189">
        <v>190</v>
      </c>
      <c r="F44" s="218"/>
      <c r="G44" s="217" t="s">
        <v>34</v>
      </c>
      <c r="H44" s="189">
        <v>310</v>
      </c>
      <c r="I44" s="218"/>
      <c r="J44" s="217" t="s">
        <v>223</v>
      </c>
      <c r="K44" s="189">
        <v>670</v>
      </c>
      <c r="L44" s="218"/>
      <c r="M44" s="219" t="s">
        <v>402</v>
      </c>
      <c r="N44" s="191">
        <v>1300</v>
      </c>
      <c r="O44" s="231"/>
      <c r="P44" s="217"/>
      <c r="Q44" s="189"/>
      <c r="R44" s="218"/>
      <c r="S44" s="322"/>
      <c r="T44" s="322"/>
      <c r="U44" s="322"/>
    </row>
    <row r="45" spans="1:21" ht="15" customHeight="1">
      <c r="A45" s="244" t="s">
        <v>190</v>
      </c>
      <c r="B45" s="189">
        <v>230</v>
      </c>
      <c r="C45" s="220"/>
      <c r="D45" s="244" t="s">
        <v>36</v>
      </c>
      <c r="E45" s="189">
        <v>300</v>
      </c>
      <c r="F45" s="220"/>
      <c r="G45" s="244"/>
      <c r="H45" s="259"/>
      <c r="I45" s="231"/>
      <c r="J45" s="244" t="s">
        <v>224</v>
      </c>
      <c r="K45" s="189">
        <v>690</v>
      </c>
      <c r="L45" s="220"/>
      <c r="M45" s="499" t="s">
        <v>403</v>
      </c>
      <c r="N45" s="259">
        <v>2010</v>
      </c>
      <c r="O45" s="231"/>
      <c r="P45" s="244"/>
      <c r="Q45" s="189"/>
      <c r="R45" s="220"/>
      <c r="S45" s="322"/>
      <c r="T45" s="322"/>
      <c r="U45" s="322"/>
    </row>
    <row r="46" spans="1:21" ht="15" customHeight="1">
      <c r="A46" s="326" t="s">
        <v>139</v>
      </c>
      <c r="B46" s="327">
        <f>SUM(B44:B45)</f>
        <v>700</v>
      </c>
      <c r="C46" s="279">
        <f>SUM(C44:C45)</f>
        <v>0</v>
      </c>
      <c r="D46" s="326" t="s">
        <v>139</v>
      </c>
      <c r="E46" s="278">
        <f>SUM(E44:E45)</f>
        <v>490</v>
      </c>
      <c r="F46" s="279">
        <f>SUM(F44:F45)</f>
        <v>0</v>
      </c>
      <c r="G46" s="326" t="s">
        <v>139</v>
      </c>
      <c r="H46" s="278">
        <f>SUM(H44:H45)</f>
        <v>310</v>
      </c>
      <c r="I46" s="279">
        <f>SUM(I44:I45)</f>
        <v>0</v>
      </c>
      <c r="J46" s="326" t="s">
        <v>139</v>
      </c>
      <c r="K46" s="278">
        <f>SUM(K44:K45)</f>
        <v>1360</v>
      </c>
      <c r="L46" s="279">
        <f>SUM(L44:L45)</f>
        <v>0</v>
      </c>
      <c r="M46" s="326" t="s">
        <v>139</v>
      </c>
      <c r="N46" s="278">
        <f>SUM(N44:N45)</f>
        <v>3310</v>
      </c>
      <c r="O46" s="279">
        <f>SUM(O44:O45)</f>
        <v>0</v>
      </c>
      <c r="P46" s="326" t="s">
        <v>139</v>
      </c>
      <c r="Q46" s="281">
        <f>SUM(Q44:Q45)</f>
        <v>0</v>
      </c>
      <c r="R46" s="279">
        <f>SUM(R44:R45)</f>
        <v>0</v>
      </c>
      <c r="S46" s="322"/>
      <c r="T46" s="322"/>
      <c r="U46" s="322"/>
    </row>
    <row r="47" spans="1:21" ht="15" customHeight="1">
      <c r="A47" s="217"/>
      <c r="B47" s="315"/>
      <c r="C47" s="231"/>
      <c r="D47" s="217"/>
      <c r="E47" s="191"/>
      <c r="F47" s="231"/>
      <c r="G47" s="217"/>
      <c r="H47" s="191"/>
      <c r="I47" s="231"/>
      <c r="J47" s="217"/>
      <c r="K47" s="232"/>
      <c r="L47" s="231"/>
      <c r="M47" s="323" t="s">
        <v>152</v>
      </c>
      <c r="N47" s="191"/>
      <c r="O47" s="231"/>
      <c r="P47" s="348"/>
      <c r="Q47" s="232"/>
      <c r="R47" s="231"/>
      <c r="S47" s="322"/>
      <c r="T47" s="322"/>
      <c r="U47" s="322"/>
    </row>
    <row r="48" spans="1:21" ht="15" customHeight="1">
      <c r="A48" s="226"/>
      <c r="B48" s="337"/>
      <c r="C48" s="231"/>
      <c r="D48" s="226"/>
      <c r="E48" s="288"/>
      <c r="F48" s="231"/>
      <c r="G48" s="226"/>
      <c r="H48" s="288"/>
      <c r="I48" s="231"/>
      <c r="J48" s="226"/>
      <c r="K48" s="197"/>
      <c r="L48" s="231"/>
      <c r="M48" s="374" t="s">
        <v>278</v>
      </c>
      <c r="N48" s="197">
        <v>620</v>
      </c>
      <c r="O48" s="218"/>
      <c r="P48" s="226"/>
      <c r="Q48" s="189"/>
      <c r="R48" s="218"/>
      <c r="S48" s="322"/>
      <c r="T48" s="322"/>
      <c r="U48" s="322"/>
    </row>
    <row r="49" spans="1:21" ht="15" customHeight="1">
      <c r="A49" s="329"/>
      <c r="B49" s="338"/>
      <c r="C49" s="231"/>
      <c r="D49" s="329"/>
      <c r="E49" s="272"/>
      <c r="F49" s="231"/>
      <c r="G49" s="329"/>
      <c r="H49" s="272"/>
      <c r="I49" s="231"/>
      <c r="J49" s="329"/>
      <c r="K49" s="274"/>
      <c r="L49" s="231"/>
      <c r="M49" s="420" t="s">
        <v>279</v>
      </c>
      <c r="N49" s="232">
        <v>1270</v>
      </c>
      <c r="O49" s="220"/>
      <c r="P49" s="329"/>
      <c r="Q49" s="189"/>
      <c r="R49" s="220"/>
      <c r="S49" s="322"/>
      <c r="T49" s="322"/>
      <c r="U49" s="322"/>
    </row>
    <row r="50" spans="1:21" ht="15" customHeight="1">
      <c r="A50" s="340" t="s">
        <v>139</v>
      </c>
      <c r="B50" s="338">
        <f>SUM(B48:B49)</f>
        <v>0</v>
      </c>
      <c r="C50" s="246">
        <f>SUM(C48:C49)</f>
        <v>0</v>
      </c>
      <c r="D50" s="340" t="s">
        <v>139</v>
      </c>
      <c r="E50" s="272">
        <f>SUM(E48:E49)</f>
        <v>0</v>
      </c>
      <c r="F50" s="246">
        <f>SUM(F48:F49)</f>
        <v>0</v>
      </c>
      <c r="G50" s="340" t="s">
        <v>139</v>
      </c>
      <c r="H50" s="272">
        <f>SUM(H48:H49)</f>
        <v>0</v>
      </c>
      <c r="I50" s="246">
        <f>SUM(I48:I49)</f>
        <v>0</v>
      </c>
      <c r="J50" s="340" t="s">
        <v>139</v>
      </c>
      <c r="K50" s="272">
        <f>SUM(K48:K49)</f>
        <v>0</v>
      </c>
      <c r="L50" s="246">
        <f>SUM(L48:L49)</f>
        <v>0</v>
      </c>
      <c r="M50" s="340" t="s">
        <v>139</v>
      </c>
      <c r="N50" s="272">
        <f>SUM(N48:N49)</f>
        <v>1890</v>
      </c>
      <c r="O50" s="246">
        <f>SUM(O48:O49)</f>
        <v>0</v>
      </c>
      <c r="P50" s="340" t="s">
        <v>139</v>
      </c>
      <c r="Q50" s="274">
        <f>SUM(Q48:Q49)</f>
        <v>0</v>
      </c>
      <c r="R50" s="246">
        <f>SUM(R48:R49)</f>
        <v>0</v>
      </c>
      <c r="S50" s="322"/>
      <c r="T50" s="322"/>
      <c r="U50" s="322"/>
    </row>
    <row r="51" spans="1:21" ht="15" customHeight="1" thickBot="1">
      <c r="A51" s="250" t="s">
        <v>15</v>
      </c>
      <c r="B51" s="302">
        <f>SUM(B46,B50)</f>
        <v>700</v>
      </c>
      <c r="C51" s="252">
        <f>SUM(C46,C50)</f>
        <v>0</v>
      </c>
      <c r="D51" s="250" t="s">
        <v>15</v>
      </c>
      <c r="E51" s="302">
        <f>SUM(E46,E50)</f>
        <v>490</v>
      </c>
      <c r="F51" s="252">
        <f>SUM(F46,F50)</f>
        <v>0</v>
      </c>
      <c r="G51" s="250" t="s">
        <v>15</v>
      </c>
      <c r="H51" s="302">
        <f>SUM(H46,H50)</f>
        <v>310</v>
      </c>
      <c r="I51" s="252">
        <f>SUM(I46,I50)</f>
        <v>0</v>
      </c>
      <c r="J51" s="250" t="s">
        <v>15</v>
      </c>
      <c r="K51" s="302">
        <f>SUM(K46,K50)</f>
        <v>1360</v>
      </c>
      <c r="L51" s="252">
        <f>SUM(L46,L50)</f>
        <v>0</v>
      </c>
      <c r="M51" s="250" t="s">
        <v>15</v>
      </c>
      <c r="N51" s="302">
        <f>SUM(N46,N50)</f>
        <v>5200</v>
      </c>
      <c r="O51" s="252">
        <f>SUM(O46,O50)</f>
        <v>0</v>
      </c>
      <c r="P51" s="250" t="s">
        <v>15</v>
      </c>
      <c r="Q51" s="303">
        <f>SUM(Q46,Q50)</f>
        <v>0</v>
      </c>
      <c r="R51" s="252">
        <f>SUM(R46,R50)</f>
        <v>0</v>
      </c>
      <c r="S51" s="322"/>
      <c r="T51" s="322"/>
      <c r="U51" s="322"/>
    </row>
    <row r="52" spans="1:21" ht="12" customHeight="1" thickBo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322"/>
      <c r="T52" s="322"/>
      <c r="U52" s="322"/>
    </row>
    <row r="53" spans="1:22" ht="16.5" customHeight="1" thickBot="1">
      <c r="A53" s="130" t="s">
        <v>390</v>
      </c>
      <c r="B53" s="305"/>
      <c r="C53" s="306" t="s">
        <v>144</v>
      </c>
      <c r="D53" s="432" t="s">
        <v>145</v>
      </c>
      <c r="E53" s="433"/>
      <c r="F53" s="307" t="s">
        <v>2</v>
      </c>
      <c r="G53" s="308">
        <f>SUM(B69,E69,H69,K69,N69,Q69)</f>
        <v>9850</v>
      </c>
      <c r="H53" s="309" t="s">
        <v>3</v>
      </c>
      <c r="I53" s="310">
        <f>SUM(C69,F69,I69,L69,O69,R69)</f>
        <v>0</v>
      </c>
      <c r="J53" s="318" t="s">
        <v>147</v>
      </c>
      <c r="K53" s="233"/>
      <c r="L53" s="233"/>
      <c r="M53" s="312"/>
      <c r="N53" s="233"/>
      <c r="O53" s="233"/>
      <c r="P53" s="233"/>
      <c r="Q53" s="233"/>
      <c r="R53" s="233"/>
      <c r="S53" s="322"/>
      <c r="T53" s="322"/>
      <c r="U53" s="322"/>
      <c r="V53" s="65"/>
    </row>
    <row r="54" spans="1:21" ht="9" customHeight="1" thickBo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322"/>
      <c r="T54" s="322"/>
      <c r="U54" s="322"/>
    </row>
    <row r="55" spans="1:21" ht="15" customHeight="1">
      <c r="A55" s="198" t="s">
        <v>4</v>
      </c>
      <c r="B55" s="199"/>
      <c r="C55" s="200"/>
      <c r="D55" s="201" t="s">
        <v>5</v>
      </c>
      <c r="E55" s="199"/>
      <c r="F55" s="200"/>
      <c r="G55" s="201" t="s">
        <v>6</v>
      </c>
      <c r="H55" s="199"/>
      <c r="I55" s="200"/>
      <c r="J55" s="201" t="s">
        <v>7</v>
      </c>
      <c r="K55" s="199"/>
      <c r="L55" s="200"/>
      <c r="M55" s="201" t="s">
        <v>16</v>
      </c>
      <c r="N55" s="199"/>
      <c r="O55" s="200"/>
      <c r="P55" s="198" t="s">
        <v>93</v>
      </c>
      <c r="Q55" s="202"/>
      <c r="R55" s="203"/>
      <c r="S55" s="322"/>
      <c r="T55" s="322"/>
      <c r="U55" s="322"/>
    </row>
    <row r="56" spans="1:21" ht="16.5" customHeight="1">
      <c r="A56" s="204" t="s">
        <v>9</v>
      </c>
      <c r="B56" s="205" t="s">
        <v>127</v>
      </c>
      <c r="C56" s="206" t="s">
        <v>128</v>
      </c>
      <c r="D56" s="204" t="s">
        <v>9</v>
      </c>
      <c r="E56" s="205" t="s">
        <v>127</v>
      </c>
      <c r="F56" s="206" t="s">
        <v>128</v>
      </c>
      <c r="G56" s="204" t="s">
        <v>9</v>
      </c>
      <c r="H56" s="205" t="s">
        <v>127</v>
      </c>
      <c r="I56" s="206" t="s">
        <v>128</v>
      </c>
      <c r="J56" s="204" t="s">
        <v>9</v>
      </c>
      <c r="K56" s="205" t="s">
        <v>127</v>
      </c>
      <c r="L56" s="206" t="s">
        <v>128</v>
      </c>
      <c r="M56" s="204" t="s">
        <v>9</v>
      </c>
      <c r="N56" s="205" t="s">
        <v>127</v>
      </c>
      <c r="O56" s="206" t="s">
        <v>128</v>
      </c>
      <c r="P56" s="204" t="s">
        <v>9</v>
      </c>
      <c r="Q56" s="209" t="s">
        <v>127</v>
      </c>
      <c r="R56" s="206" t="s">
        <v>128</v>
      </c>
      <c r="S56" s="322"/>
      <c r="T56" s="322"/>
      <c r="U56" s="322"/>
    </row>
    <row r="57" spans="1:21" ht="15" customHeight="1">
      <c r="A57" s="351"/>
      <c r="B57" s="352"/>
      <c r="C57" s="231"/>
      <c r="D57" s="351"/>
      <c r="E57" s="353"/>
      <c r="F57" s="231"/>
      <c r="G57" s="226" t="s">
        <v>38</v>
      </c>
      <c r="H57" s="288">
        <v>60</v>
      </c>
      <c r="I57" s="231"/>
      <c r="J57" s="351" t="s">
        <v>225</v>
      </c>
      <c r="K57" s="353">
        <v>170</v>
      </c>
      <c r="L57" s="231"/>
      <c r="M57" s="421" t="s">
        <v>280</v>
      </c>
      <c r="N57" s="189">
        <v>1320</v>
      </c>
      <c r="O57" s="264"/>
      <c r="P57" s="354"/>
      <c r="Q57" s="189"/>
      <c r="R57" s="264"/>
      <c r="S57" s="322"/>
      <c r="T57" s="322"/>
      <c r="U57" s="322"/>
    </row>
    <row r="58" spans="1:21" ht="15" customHeight="1">
      <c r="A58" s="355"/>
      <c r="B58" s="356"/>
      <c r="C58" s="231"/>
      <c r="D58" s="355"/>
      <c r="E58" s="356"/>
      <c r="F58" s="231"/>
      <c r="G58" s="233"/>
      <c r="H58" s="197">
        <v>0</v>
      </c>
      <c r="I58" s="231"/>
      <c r="J58" s="460" t="s">
        <v>388</v>
      </c>
      <c r="K58" s="288"/>
      <c r="L58" s="231"/>
      <c r="M58" s="386" t="s">
        <v>281</v>
      </c>
      <c r="N58" s="189">
        <v>1550</v>
      </c>
      <c r="O58" s="220"/>
      <c r="P58" s="226"/>
      <c r="Q58" s="189"/>
      <c r="R58" s="220"/>
      <c r="S58" s="322"/>
      <c r="T58" s="322"/>
      <c r="U58" s="322"/>
    </row>
    <row r="59" spans="1:21" ht="15" customHeight="1">
      <c r="A59" s="355"/>
      <c r="B59" s="356"/>
      <c r="C59" s="231"/>
      <c r="D59" s="355"/>
      <c r="E59" s="356"/>
      <c r="F59" s="231"/>
      <c r="G59" s="226"/>
      <c r="H59" s="288"/>
      <c r="I59" s="231"/>
      <c r="J59" s="226"/>
      <c r="K59" s="197">
        <v>0</v>
      </c>
      <c r="L59" s="231">
        <v>0</v>
      </c>
      <c r="M59" s="386" t="s">
        <v>282</v>
      </c>
      <c r="N59" s="189">
        <v>840</v>
      </c>
      <c r="O59" s="220"/>
      <c r="P59" s="226"/>
      <c r="Q59" s="189"/>
      <c r="R59" s="220"/>
      <c r="S59" s="322"/>
      <c r="T59" s="322"/>
      <c r="U59" s="322"/>
    </row>
    <row r="60" spans="1:21" ht="15" customHeight="1">
      <c r="A60" s="355"/>
      <c r="B60" s="356"/>
      <c r="C60" s="231"/>
      <c r="D60" s="355"/>
      <c r="E60" s="356"/>
      <c r="F60" s="231"/>
      <c r="G60" s="355"/>
      <c r="H60" s="356"/>
      <c r="I60" s="231"/>
      <c r="J60" s="226"/>
      <c r="K60" s="197"/>
      <c r="L60" s="231"/>
      <c r="M60" s="386" t="s">
        <v>283</v>
      </c>
      <c r="N60" s="189">
        <v>740</v>
      </c>
      <c r="O60" s="220"/>
      <c r="P60" s="226"/>
      <c r="Q60" s="189"/>
      <c r="R60" s="220"/>
      <c r="S60" s="322"/>
      <c r="T60" s="322"/>
      <c r="U60" s="322"/>
    </row>
    <row r="61" spans="1:21" ht="15" customHeight="1">
      <c r="A61" s="355"/>
      <c r="B61" s="356"/>
      <c r="C61" s="231"/>
      <c r="D61" s="355"/>
      <c r="E61" s="356"/>
      <c r="F61" s="231"/>
      <c r="G61" s="355"/>
      <c r="H61" s="356"/>
      <c r="I61" s="231"/>
      <c r="J61" s="355"/>
      <c r="K61" s="356"/>
      <c r="L61" s="231"/>
      <c r="M61" s="466" t="s">
        <v>394</v>
      </c>
      <c r="N61" s="189">
        <v>1960</v>
      </c>
      <c r="O61" s="220"/>
      <c r="P61" s="226"/>
      <c r="Q61" s="189"/>
      <c r="R61" s="220"/>
      <c r="S61" s="322"/>
      <c r="T61" s="322"/>
      <c r="U61" s="322"/>
    </row>
    <row r="62" spans="1:21" ht="15" customHeight="1">
      <c r="A62" s="355"/>
      <c r="B62" s="356"/>
      <c r="C62" s="231"/>
      <c r="D62" s="355"/>
      <c r="E62" s="356"/>
      <c r="F62" s="231"/>
      <c r="G62" s="355"/>
      <c r="H62" s="356"/>
      <c r="I62" s="231"/>
      <c r="J62" s="355"/>
      <c r="K62" s="356"/>
      <c r="L62" s="231"/>
      <c r="M62" s="270" t="s">
        <v>284</v>
      </c>
      <c r="N62" s="189">
        <v>220</v>
      </c>
      <c r="O62" s="220"/>
      <c r="P62" s="226"/>
      <c r="Q62" s="189"/>
      <c r="R62" s="220"/>
      <c r="S62" s="322"/>
      <c r="T62" s="322"/>
      <c r="U62" s="322"/>
    </row>
    <row r="63" spans="1:21" ht="15" customHeight="1">
      <c r="A63" s="355"/>
      <c r="B63" s="356"/>
      <c r="C63" s="231"/>
      <c r="D63" s="355"/>
      <c r="E63" s="356"/>
      <c r="F63" s="231"/>
      <c r="G63" s="355"/>
      <c r="H63" s="356"/>
      <c r="I63" s="231"/>
      <c r="J63" s="355"/>
      <c r="K63" s="356"/>
      <c r="L63" s="231"/>
      <c r="M63" s="411" t="s">
        <v>285</v>
      </c>
      <c r="N63" s="189">
        <v>750</v>
      </c>
      <c r="O63" s="220"/>
      <c r="P63" s="226"/>
      <c r="Q63" s="189"/>
      <c r="R63" s="220"/>
      <c r="S63" s="322"/>
      <c r="T63" s="322"/>
      <c r="U63" s="322"/>
    </row>
    <row r="64" spans="1:21" ht="15" customHeight="1">
      <c r="A64" s="355"/>
      <c r="B64" s="356"/>
      <c r="C64" s="231"/>
      <c r="D64" s="355"/>
      <c r="E64" s="356"/>
      <c r="F64" s="231"/>
      <c r="G64" s="355"/>
      <c r="H64" s="356"/>
      <c r="I64" s="231"/>
      <c r="J64" s="355"/>
      <c r="K64" s="356"/>
      <c r="L64" s="231"/>
      <c r="M64" s="234" t="s">
        <v>286</v>
      </c>
      <c r="N64" s="189">
        <v>1260</v>
      </c>
      <c r="O64" s="220"/>
      <c r="P64" s="226"/>
      <c r="Q64" s="189"/>
      <c r="R64" s="220"/>
      <c r="S64" s="322"/>
      <c r="T64" s="322"/>
      <c r="U64" s="322"/>
    </row>
    <row r="65" spans="1:21" ht="15" customHeight="1">
      <c r="A65" s="355"/>
      <c r="B65" s="356"/>
      <c r="C65" s="231"/>
      <c r="D65" s="355"/>
      <c r="E65" s="356"/>
      <c r="F65" s="231"/>
      <c r="G65" s="357"/>
      <c r="H65" s="356"/>
      <c r="I65" s="231"/>
      <c r="J65" s="355"/>
      <c r="K65" s="356"/>
      <c r="L65" s="231"/>
      <c r="M65" s="234" t="s">
        <v>287</v>
      </c>
      <c r="N65" s="189">
        <v>120</v>
      </c>
      <c r="O65" s="220"/>
      <c r="P65" s="226"/>
      <c r="Q65" s="189"/>
      <c r="R65" s="220"/>
      <c r="S65" s="322"/>
      <c r="T65" s="322"/>
      <c r="U65" s="322"/>
    </row>
    <row r="66" spans="1:21" ht="15" customHeight="1">
      <c r="A66" s="357"/>
      <c r="B66" s="356"/>
      <c r="C66" s="231"/>
      <c r="D66" s="355"/>
      <c r="E66" s="356"/>
      <c r="F66" s="231"/>
      <c r="G66" s="226"/>
      <c r="H66" s="358"/>
      <c r="I66" s="231"/>
      <c r="J66" s="355"/>
      <c r="K66" s="356"/>
      <c r="L66" s="231"/>
      <c r="M66" s="417" t="s">
        <v>288</v>
      </c>
      <c r="N66" s="189">
        <v>860</v>
      </c>
      <c r="O66" s="220"/>
      <c r="P66" s="329"/>
      <c r="Q66" s="189"/>
      <c r="R66" s="220"/>
      <c r="S66" s="322"/>
      <c r="T66" s="322"/>
      <c r="U66" s="322"/>
    </row>
    <row r="67" spans="1:21" ht="15" customHeight="1">
      <c r="A67" s="226" t="s">
        <v>37</v>
      </c>
      <c r="B67" s="338"/>
      <c r="C67" s="246"/>
      <c r="D67" s="329"/>
      <c r="E67" s="272"/>
      <c r="F67" s="246"/>
      <c r="G67" s="349"/>
      <c r="H67" s="197"/>
      <c r="I67" s="246"/>
      <c r="J67" s="329"/>
      <c r="K67" s="272"/>
      <c r="L67" s="246"/>
      <c r="M67" s="273"/>
      <c r="N67" s="274"/>
      <c r="O67" s="246"/>
      <c r="P67" s="329"/>
      <c r="Q67" s="189"/>
      <c r="R67" s="220"/>
      <c r="S67" s="322"/>
      <c r="T67" s="322"/>
      <c r="U67" s="322"/>
    </row>
    <row r="68" spans="1:21" ht="15" customHeight="1">
      <c r="A68" s="343"/>
      <c r="B68" s="359"/>
      <c r="C68" s="360"/>
      <c r="D68" s="343"/>
      <c r="E68" s="361"/>
      <c r="F68" s="360"/>
      <c r="G68" s="343"/>
      <c r="H68" s="361"/>
      <c r="I68" s="360"/>
      <c r="J68" s="343"/>
      <c r="K68" s="361"/>
      <c r="L68" s="360"/>
      <c r="M68" s="362"/>
      <c r="N68" s="361"/>
      <c r="O68" s="360"/>
      <c r="P68" s="343"/>
      <c r="Q68" s="344"/>
      <c r="R68" s="363"/>
      <c r="S68" s="322"/>
      <c r="T68" s="322"/>
      <c r="U68" s="322"/>
    </row>
    <row r="69" spans="1:21" ht="15" customHeight="1" thickBot="1">
      <c r="A69" s="250" t="s">
        <v>15</v>
      </c>
      <c r="B69" s="302">
        <f>SUM(B57:B68)</f>
        <v>0</v>
      </c>
      <c r="C69" s="252">
        <f>SUM(C57:C68)</f>
        <v>0</v>
      </c>
      <c r="D69" s="250" t="s">
        <v>15</v>
      </c>
      <c r="E69" s="302">
        <f>SUM(E57:E68)</f>
        <v>0</v>
      </c>
      <c r="F69" s="252">
        <f>SUM(F57:F68)</f>
        <v>0</v>
      </c>
      <c r="G69" s="250" t="s">
        <v>15</v>
      </c>
      <c r="H69" s="302">
        <f>SUM(H57:H68)</f>
        <v>60</v>
      </c>
      <c r="I69" s="252">
        <f>SUM(I57:I68)</f>
        <v>0</v>
      </c>
      <c r="J69" s="250" t="s">
        <v>15</v>
      </c>
      <c r="K69" s="302">
        <f>SUM(K57:K68)</f>
        <v>170</v>
      </c>
      <c r="L69" s="252">
        <f>SUM(L57:L68)</f>
        <v>0</v>
      </c>
      <c r="M69" s="250" t="s">
        <v>15</v>
      </c>
      <c r="N69" s="302">
        <f>SUM(N57:N68)</f>
        <v>9620</v>
      </c>
      <c r="O69" s="252">
        <f>SUM(O57:O68)</f>
        <v>0</v>
      </c>
      <c r="P69" s="250" t="s">
        <v>15</v>
      </c>
      <c r="Q69" s="303">
        <f>SUM(Q57:Q68)</f>
        <v>0</v>
      </c>
      <c r="R69" s="364">
        <f>SUM(R57:R68)</f>
        <v>0</v>
      </c>
      <c r="S69" s="322"/>
      <c r="T69" s="322"/>
      <c r="U69" s="322"/>
    </row>
    <row r="70" spans="1:21" ht="11.25" customHeight="1" thickBot="1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322"/>
      <c r="T70" s="322"/>
      <c r="U70" s="322"/>
    </row>
    <row r="71" spans="1:21" ht="16.5" customHeight="1" thickBot="1">
      <c r="A71" s="130" t="s">
        <v>390</v>
      </c>
      <c r="B71" s="305"/>
      <c r="C71" s="306" t="s">
        <v>160</v>
      </c>
      <c r="D71" s="432" t="s">
        <v>153</v>
      </c>
      <c r="E71" s="433"/>
      <c r="F71" s="307" t="s">
        <v>2</v>
      </c>
      <c r="G71" s="308">
        <f>SUM(B84,E84,H84,K84,N84,Q84)</f>
        <v>9200</v>
      </c>
      <c r="H71" s="309" t="s">
        <v>3</v>
      </c>
      <c r="I71" s="310">
        <f>SUM(C84,F84,I84,L84,O84,R84)</f>
        <v>0</v>
      </c>
      <c r="J71" s="318" t="s">
        <v>147</v>
      </c>
      <c r="K71" s="233"/>
      <c r="L71" s="365"/>
      <c r="M71" s="366"/>
      <c r="N71" s="311"/>
      <c r="O71" s="233"/>
      <c r="P71" s="367"/>
      <c r="Q71" s="233"/>
      <c r="R71" s="233"/>
      <c r="S71" s="322"/>
      <c r="T71" s="322"/>
      <c r="U71" s="322"/>
    </row>
    <row r="72" spans="1:21" ht="9" customHeight="1" thickBot="1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322"/>
      <c r="T72" s="322"/>
      <c r="U72" s="322"/>
    </row>
    <row r="73" spans="1:21" ht="15" customHeight="1">
      <c r="A73" s="198" t="s">
        <v>4</v>
      </c>
      <c r="B73" s="199"/>
      <c r="C73" s="200"/>
      <c r="D73" s="201" t="s">
        <v>5</v>
      </c>
      <c r="E73" s="199"/>
      <c r="F73" s="200"/>
      <c r="G73" s="201" t="s">
        <v>6</v>
      </c>
      <c r="H73" s="199"/>
      <c r="I73" s="200"/>
      <c r="J73" s="201" t="s">
        <v>7</v>
      </c>
      <c r="K73" s="199"/>
      <c r="L73" s="200"/>
      <c r="M73" s="201" t="s">
        <v>8</v>
      </c>
      <c r="N73" s="199"/>
      <c r="O73" s="199"/>
      <c r="P73" s="368" t="s">
        <v>93</v>
      </c>
      <c r="Q73" s="369"/>
      <c r="R73" s="203"/>
      <c r="S73" s="322"/>
      <c r="T73" s="322"/>
      <c r="U73" s="322"/>
    </row>
    <row r="74" spans="1:21" ht="15" customHeight="1">
      <c r="A74" s="204" t="s">
        <v>9</v>
      </c>
      <c r="B74" s="205" t="s">
        <v>127</v>
      </c>
      <c r="C74" s="206" t="s">
        <v>128</v>
      </c>
      <c r="D74" s="370" t="s">
        <v>9</v>
      </c>
      <c r="E74" s="209" t="s">
        <v>127</v>
      </c>
      <c r="F74" s="206" t="s">
        <v>128</v>
      </c>
      <c r="G74" s="370" t="s">
        <v>9</v>
      </c>
      <c r="H74" s="209" t="s">
        <v>127</v>
      </c>
      <c r="I74" s="206" t="s">
        <v>128</v>
      </c>
      <c r="J74" s="204" t="s">
        <v>9</v>
      </c>
      <c r="K74" s="205" t="s">
        <v>127</v>
      </c>
      <c r="L74" s="206" t="s">
        <v>128</v>
      </c>
      <c r="M74" s="370" t="s">
        <v>9</v>
      </c>
      <c r="N74" s="209" t="s">
        <v>127</v>
      </c>
      <c r="O74" s="260" t="s">
        <v>128</v>
      </c>
      <c r="P74" s="204" t="s">
        <v>9</v>
      </c>
      <c r="Q74" s="209" t="s">
        <v>127</v>
      </c>
      <c r="R74" s="206" t="s">
        <v>128</v>
      </c>
      <c r="S74" s="322"/>
      <c r="T74" s="322"/>
      <c r="U74" s="322"/>
    </row>
    <row r="75" spans="1:21" ht="15" customHeight="1">
      <c r="A75" s="349" t="s">
        <v>163</v>
      </c>
      <c r="B75" s="371">
        <v>70</v>
      </c>
      <c r="C75" s="231"/>
      <c r="D75" s="349" t="s">
        <v>168</v>
      </c>
      <c r="E75" s="197">
        <v>40</v>
      </c>
      <c r="F75" s="231"/>
      <c r="G75" s="217" t="s">
        <v>39</v>
      </c>
      <c r="H75" s="191">
        <v>330</v>
      </c>
      <c r="I75" s="231"/>
      <c r="J75" s="372" t="s">
        <v>289</v>
      </c>
      <c r="K75" s="373">
        <v>290</v>
      </c>
      <c r="L75" s="231"/>
      <c r="M75" s="349" t="s">
        <v>294</v>
      </c>
      <c r="N75" s="232">
        <v>1220</v>
      </c>
      <c r="O75" s="231"/>
      <c r="P75" s="226"/>
      <c r="Q75" s="197"/>
      <c r="R75" s="231"/>
      <c r="S75" s="322"/>
      <c r="T75" s="322"/>
      <c r="U75" s="322"/>
    </row>
    <row r="76" spans="1:21" ht="15" customHeight="1">
      <c r="A76" s="349"/>
      <c r="B76" s="371"/>
      <c r="C76" s="231"/>
      <c r="D76" s="349" t="s">
        <v>84</v>
      </c>
      <c r="E76" s="197">
        <v>100</v>
      </c>
      <c r="F76" s="231"/>
      <c r="G76" s="217"/>
      <c r="H76" s="191"/>
      <c r="I76" s="231"/>
      <c r="J76" s="349" t="s">
        <v>290</v>
      </c>
      <c r="K76" s="232">
        <v>160</v>
      </c>
      <c r="L76" s="231"/>
      <c r="M76" s="349" t="s">
        <v>384</v>
      </c>
      <c r="N76" s="232">
        <v>870</v>
      </c>
      <c r="O76" s="231"/>
      <c r="P76" s="226"/>
      <c r="Q76" s="197"/>
      <c r="R76" s="231"/>
      <c r="S76" s="322"/>
      <c r="T76" s="322"/>
      <c r="U76" s="322"/>
    </row>
    <row r="77" spans="1:21" ht="15" customHeight="1">
      <c r="A77" s="349"/>
      <c r="B77" s="371"/>
      <c r="C77" s="231"/>
      <c r="D77" s="349"/>
      <c r="E77" s="197"/>
      <c r="F77" s="231"/>
      <c r="G77" s="349"/>
      <c r="H77" s="197"/>
      <c r="I77" s="231"/>
      <c r="J77" s="349" t="s">
        <v>291</v>
      </c>
      <c r="K77" s="232">
        <v>120</v>
      </c>
      <c r="L77" s="231"/>
      <c r="M77" s="423" t="s">
        <v>295</v>
      </c>
      <c r="N77" s="232">
        <v>1940</v>
      </c>
      <c r="O77" s="231"/>
      <c r="P77" s="226"/>
      <c r="Q77" s="197"/>
      <c r="R77" s="231"/>
      <c r="S77" s="322"/>
      <c r="T77" s="322"/>
      <c r="U77" s="322"/>
    </row>
    <row r="78" spans="1:21" ht="15" customHeight="1">
      <c r="A78" s="349"/>
      <c r="B78" s="371"/>
      <c r="C78" s="231"/>
      <c r="D78" s="349"/>
      <c r="E78" s="197"/>
      <c r="F78" s="231"/>
      <c r="G78" s="349"/>
      <c r="H78" s="197"/>
      <c r="I78" s="231"/>
      <c r="J78" s="422" t="s">
        <v>292</v>
      </c>
      <c r="K78" s="232">
        <v>150</v>
      </c>
      <c r="L78" s="231"/>
      <c r="M78" s="467" t="s">
        <v>401</v>
      </c>
      <c r="N78" s="232"/>
      <c r="O78" s="231"/>
      <c r="P78" s="226"/>
      <c r="Q78" s="197"/>
      <c r="R78" s="231"/>
      <c r="S78" s="322"/>
      <c r="T78" s="322"/>
      <c r="U78" s="322"/>
    </row>
    <row r="79" spans="1:21" ht="15" customHeight="1">
      <c r="A79" s="349"/>
      <c r="B79" s="371"/>
      <c r="C79" s="231"/>
      <c r="D79" s="349"/>
      <c r="E79" s="197"/>
      <c r="F79" s="231"/>
      <c r="G79" s="349"/>
      <c r="H79" s="197"/>
      <c r="I79" s="231"/>
      <c r="J79" s="349" t="s">
        <v>293</v>
      </c>
      <c r="K79" s="232">
        <v>490</v>
      </c>
      <c r="L79" s="231"/>
      <c r="M79" s="468" t="s">
        <v>400</v>
      </c>
      <c r="N79" s="232">
        <v>1590</v>
      </c>
      <c r="O79" s="231"/>
      <c r="P79" s="226"/>
      <c r="Q79" s="197"/>
      <c r="R79" s="231"/>
      <c r="S79" s="322"/>
      <c r="T79" s="322"/>
      <c r="U79" s="322"/>
    </row>
    <row r="80" spans="1:21" ht="15" customHeight="1">
      <c r="A80" s="349"/>
      <c r="B80" s="371"/>
      <c r="C80" s="231"/>
      <c r="D80" s="376"/>
      <c r="E80" s="197"/>
      <c r="F80" s="231"/>
      <c r="G80" s="377"/>
      <c r="H80" s="197"/>
      <c r="I80" s="231"/>
      <c r="J80" s="349"/>
      <c r="K80" s="197"/>
      <c r="L80" s="231"/>
      <c r="M80" s="375" t="s">
        <v>84</v>
      </c>
      <c r="N80" s="232">
        <v>810</v>
      </c>
      <c r="O80" s="231"/>
      <c r="P80" s="226"/>
      <c r="Q80" s="197"/>
      <c r="R80" s="231"/>
      <c r="S80" s="322"/>
      <c r="T80" s="322"/>
      <c r="U80" s="322"/>
    </row>
    <row r="81" spans="1:23" ht="15" customHeight="1">
      <c r="A81" s="349"/>
      <c r="B81" s="371"/>
      <c r="C81" s="231"/>
      <c r="D81" s="377"/>
      <c r="E81" s="197"/>
      <c r="F81" s="231"/>
      <c r="G81" s="349"/>
      <c r="H81" s="197"/>
      <c r="I81" s="231"/>
      <c r="J81" s="349"/>
      <c r="K81" s="197"/>
      <c r="L81" s="231"/>
      <c r="M81" s="379" t="s">
        <v>296</v>
      </c>
      <c r="N81" s="232">
        <v>1020</v>
      </c>
      <c r="O81" s="231"/>
      <c r="P81" s="349"/>
      <c r="Q81" s="197"/>
      <c r="R81" s="231"/>
      <c r="S81" s="322"/>
      <c r="T81" s="322"/>
      <c r="U81" s="322"/>
      <c r="W81" s="65"/>
    </row>
    <row r="82" spans="1:21" ht="15" customHeight="1">
      <c r="A82" s="349"/>
      <c r="B82" s="371"/>
      <c r="C82" s="231"/>
      <c r="D82" s="349"/>
      <c r="E82" s="197"/>
      <c r="F82" s="231"/>
      <c r="G82" s="349"/>
      <c r="H82" s="197"/>
      <c r="I82" s="231"/>
      <c r="J82" s="378"/>
      <c r="K82" s="197"/>
      <c r="L82" s="231"/>
      <c r="M82" s="378"/>
      <c r="N82" s="197"/>
      <c r="O82" s="231"/>
      <c r="P82" s="226"/>
      <c r="Q82" s="197"/>
      <c r="R82" s="231"/>
      <c r="S82" s="322"/>
      <c r="T82" s="322"/>
      <c r="U82" s="322"/>
    </row>
    <row r="83" spans="1:21" ht="15" customHeight="1">
      <c r="A83" s="350"/>
      <c r="B83" s="380"/>
      <c r="C83" s="246"/>
      <c r="D83" s="381"/>
      <c r="E83" s="274"/>
      <c r="F83" s="246"/>
      <c r="G83" s="381"/>
      <c r="H83" s="274"/>
      <c r="I83" s="246"/>
      <c r="J83" s="382"/>
      <c r="K83" s="274"/>
      <c r="L83" s="246"/>
      <c r="M83" s="349" t="s">
        <v>297</v>
      </c>
      <c r="N83" s="274"/>
      <c r="O83" s="246"/>
      <c r="P83" s="329"/>
      <c r="Q83" s="274"/>
      <c r="R83" s="246"/>
      <c r="S83" s="322"/>
      <c r="T83" s="322"/>
      <c r="U83" s="322"/>
    </row>
    <row r="84" spans="1:21" ht="16.5" customHeight="1" thickBot="1">
      <c r="A84" s="383" t="s">
        <v>15</v>
      </c>
      <c r="B84" s="303">
        <f>SUM(B75:B83)</f>
        <v>70</v>
      </c>
      <c r="C84" s="252">
        <f>SUM(C75:C83)</f>
        <v>0</v>
      </c>
      <c r="D84" s="383" t="s">
        <v>15</v>
      </c>
      <c r="E84" s="303">
        <f>SUM(E75:E83)</f>
        <v>140</v>
      </c>
      <c r="F84" s="252">
        <f>SUM(F75:F83)</f>
        <v>0</v>
      </c>
      <c r="G84" s="383" t="s">
        <v>15</v>
      </c>
      <c r="H84" s="303">
        <f>SUM(H75:H83)</f>
        <v>330</v>
      </c>
      <c r="I84" s="252">
        <f>SUM(I75:I83)</f>
        <v>0</v>
      </c>
      <c r="J84" s="383" t="s">
        <v>15</v>
      </c>
      <c r="K84" s="303">
        <f>SUM(K75:K83)</f>
        <v>1210</v>
      </c>
      <c r="L84" s="252">
        <f>SUM(L75:L83)</f>
        <v>0</v>
      </c>
      <c r="M84" s="383" t="s">
        <v>15</v>
      </c>
      <c r="N84" s="303">
        <f>SUM(N75:N83)</f>
        <v>7450</v>
      </c>
      <c r="O84" s="252">
        <f>SUM(O75:O83)</f>
        <v>0</v>
      </c>
      <c r="P84" s="250" t="s">
        <v>15</v>
      </c>
      <c r="Q84" s="303">
        <f>SUM(Q75:Q83)</f>
        <v>0</v>
      </c>
      <c r="R84" s="252">
        <f>SUM(R75:R83)</f>
        <v>0</v>
      </c>
      <c r="S84" s="322"/>
      <c r="T84" s="322"/>
      <c r="U84" s="322"/>
    </row>
    <row r="85" spans="1:21" ht="15" customHeight="1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322"/>
      <c r="T85" s="322"/>
      <c r="U85" s="322"/>
    </row>
    <row r="86" spans="1:21" ht="15" customHeight="1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322"/>
      <c r="T86" s="322"/>
      <c r="U86" s="322"/>
    </row>
    <row r="87" spans="1:21" ht="15" customHeight="1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322"/>
      <c r="T87" s="322"/>
      <c r="U87" s="322"/>
    </row>
    <row r="88" spans="1:21" ht="15" customHeight="1">
      <c r="A88" s="233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322"/>
      <c r="T88" s="322"/>
      <c r="U88" s="322"/>
    </row>
    <row r="89" spans="1:21" ht="15" customHeight="1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322"/>
      <c r="T89" s="322"/>
      <c r="U89" s="322"/>
    </row>
    <row r="90" spans="1:21" ht="15" customHeight="1">
      <c r="A90" s="322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322"/>
      <c r="T90" s="322"/>
      <c r="U90" s="322"/>
    </row>
    <row r="91" spans="1:21" ht="15" customHeight="1">
      <c r="A91" s="322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322"/>
      <c r="T91" s="322"/>
      <c r="U91" s="322"/>
    </row>
    <row r="92" spans="1:21" ht="15" customHeight="1">
      <c r="A92" s="322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322"/>
      <c r="T92" s="322"/>
      <c r="U92" s="322"/>
    </row>
    <row r="93" spans="1:21" ht="15" customHeight="1">
      <c r="A93" s="322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322"/>
      <c r="T93" s="322"/>
      <c r="U93" s="322"/>
    </row>
    <row r="94" spans="1:21" ht="15" customHeight="1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</row>
    <row r="95" spans="1:21" ht="15" customHeight="1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</row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9:C15 I9:I15 L9:L15 O9:O15 R9:R15 C17:C19 F17:F19 I17:I19 L17:L19 O17:O19 R17:R19 C21:C23 F21:F23 I21:I23 L21:L23 O21:O23 R21:R23 F13:F15 F9:F11 O83 O75:O81">
    <cfRule type="cellIs" priority="5" dxfId="28" operator="greaterThan" stopIfTrue="1">
      <formula>B9</formula>
    </cfRule>
  </conditionalFormatting>
  <conditionalFormatting sqref="C31:C36 F31:F36 I31:I36 L31:L36 O31:O36 R31:R36 C43:C45 F43:F45 I43:I45 L43:L45 O43:O45 R43:R45 C47:C49 F47:F49 I47:I49 L47:L49 O47:O49 R47:R49">
    <cfRule type="cellIs" priority="4" dxfId="28" operator="greaterThan" stopIfTrue="1">
      <formula>B31</formula>
    </cfRule>
  </conditionalFormatting>
  <conditionalFormatting sqref="C57:C68 F57:F68 I57:I68 L57:L68 O57:O68 R57:R68 C75:C83 F75:F83 I75:I83 L75:L83 R75:R83">
    <cfRule type="cellIs" priority="3" dxfId="28" operator="greaterThan" stopIfTrue="1">
      <formula>B57</formula>
    </cfRule>
  </conditionalFormatting>
  <conditionalFormatting sqref="F12">
    <cfRule type="cellIs" priority="2" dxfId="28" operator="greaterThan" stopIfTrue="1">
      <formula>E12</formula>
    </cfRule>
  </conditionalFormatting>
  <conditionalFormatting sqref="O82">
    <cfRule type="cellIs" priority="1" dxfId="28" operator="greaterThan" stopIfTrue="1">
      <formula>N82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9" scale="68" r:id="rId4"/>
  <headerFooter alignWithMargins="0">
    <oddHeader>&amp;L&amp;"ＭＳ Ｐ明朝,太字"&amp;16折込広告企画書　長崎地区 No.2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showZeros="0" zoomScaleSheetLayoutView="70" workbookViewId="0" topLeftCell="A1">
      <selection activeCell="Q23" sqref="Q23"/>
    </sheetView>
  </sheetViews>
  <sheetFormatPr defaultColWidth="9.00390625" defaultRowHeight="13.5"/>
  <cols>
    <col min="1" max="1" width="8.625" style="30" customWidth="1"/>
    <col min="2" max="2" width="7.375" style="30" customWidth="1"/>
    <col min="3" max="3" width="7.50390625" style="30" customWidth="1"/>
    <col min="4" max="4" width="8.625" style="30" customWidth="1"/>
    <col min="5" max="5" width="7.375" style="30" customWidth="1"/>
    <col min="6" max="6" width="7.50390625" style="30" customWidth="1"/>
    <col min="7" max="7" width="8.625" style="30" customWidth="1"/>
    <col min="8" max="8" width="7.375" style="30" customWidth="1"/>
    <col min="9" max="9" width="7.50390625" style="30" customWidth="1"/>
    <col min="10" max="10" width="8.625" style="30" customWidth="1"/>
    <col min="11" max="11" width="7.375" style="30" customWidth="1"/>
    <col min="12" max="12" width="7.50390625" style="30" customWidth="1"/>
    <col min="13" max="13" width="8.625" style="30" customWidth="1"/>
    <col min="14" max="14" width="7.375" style="30" customWidth="1"/>
    <col min="15" max="15" width="7.50390625" style="30" customWidth="1"/>
    <col min="16" max="16" width="8.625" style="30" customWidth="1"/>
    <col min="17" max="17" width="7.375" style="30" customWidth="1"/>
    <col min="18" max="18" width="7.50390625" style="30" customWidth="1"/>
    <col min="19" max="19" width="0.875" style="30" customWidth="1"/>
    <col min="20" max="16384" width="9.00390625" style="30" customWidth="1"/>
  </cols>
  <sheetData>
    <row r="1" spans="1:10" ht="3.75" customHeight="1" thickBot="1">
      <c r="A1" s="36"/>
      <c r="J1" s="38"/>
    </row>
    <row r="2" spans="1:18" ht="15" customHeight="1">
      <c r="A2" s="83" t="s">
        <v>130</v>
      </c>
      <c r="B2" s="84"/>
      <c r="C2" s="84"/>
      <c r="D2" s="85"/>
      <c r="E2" s="86"/>
      <c r="F2" s="87" t="s">
        <v>131</v>
      </c>
      <c r="G2" s="88"/>
      <c r="H2" s="88"/>
      <c r="I2" s="89"/>
      <c r="J2" s="88" t="s">
        <v>134</v>
      </c>
      <c r="K2" s="87" t="s">
        <v>129</v>
      </c>
      <c r="L2" s="90"/>
      <c r="M2" s="91" t="s">
        <v>133</v>
      </c>
      <c r="N2" s="92"/>
      <c r="O2" s="93"/>
      <c r="P2" s="94"/>
      <c r="Q2" s="1"/>
      <c r="R2" s="95"/>
    </row>
    <row r="3" spans="1:18" ht="35.25" customHeight="1" thickBot="1">
      <c r="A3" s="480">
        <f>'長崎・西彼杵・西海'!A3</f>
        <v>0</v>
      </c>
      <c r="B3" s="481"/>
      <c r="C3" s="481"/>
      <c r="D3" s="481"/>
      <c r="E3" s="482"/>
      <c r="F3" s="485" t="str">
        <f>'長崎・西彼杵・西海'!F3</f>
        <v>令和     年     月     日</v>
      </c>
      <c r="G3" s="486"/>
      <c r="H3" s="486"/>
      <c r="I3" s="96" t="str">
        <f>'長崎・西彼杵・西海'!I3</f>
        <v>(　　)</v>
      </c>
      <c r="J3" s="97">
        <f>'長崎・西彼杵・西海'!J3</f>
        <v>0</v>
      </c>
      <c r="K3" s="487">
        <f>'長崎・西彼杵・西海'!K3</f>
        <v>0</v>
      </c>
      <c r="L3" s="488">
        <f>'長崎・西彼杵・西海'!L3</f>
        <v>0</v>
      </c>
      <c r="M3" s="489"/>
      <c r="N3" s="490"/>
      <c r="O3" s="98"/>
      <c r="P3" s="99"/>
      <c r="Q3" s="69"/>
      <c r="R3" s="69"/>
    </row>
    <row r="4" spans="1:18" ht="1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7"/>
      <c r="N4" s="1"/>
      <c r="O4" s="102"/>
      <c r="P4" s="100"/>
      <c r="R4" s="188" t="s">
        <v>353</v>
      </c>
    </row>
    <row r="5" spans="1:21" ht="16.5" customHeight="1" thickBot="1">
      <c r="A5" s="130" t="s">
        <v>390</v>
      </c>
      <c r="B5" s="305"/>
      <c r="C5" s="306" t="s">
        <v>67</v>
      </c>
      <c r="D5" s="432" t="s">
        <v>86</v>
      </c>
      <c r="E5" s="433"/>
      <c r="F5" s="307" t="s">
        <v>2</v>
      </c>
      <c r="G5" s="308">
        <f>B48+E48+H48+K48+N48+Q48</f>
        <v>46900</v>
      </c>
      <c r="H5" s="309" t="s">
        <v>3</v>
      </c>
      <c r="I5" s="310">
        <f>C48+F48+I48+L48+O48+R48</f>
        <v>0</v>
      </c>
      <c r="J5" s="311"/>
      <c r="K5" s="233"/>
      <c r="L5" s="309" t="s">
        <v>63</v>
      </c>
      <c r="M5" s="384">
        <f>I5+I50+I59+I70</f>
        <v>0</v>
      </c>
      <c r="N5" s="233"/>
      <c r="O5" s="321"/>
      <c r="P5" s="65"/>
      <c r="Q5" s="101"/>
      <c r="R5" s="187" t="s">
        <v>354</v>
      </c>
      <c r="S5" s="233"/>
      <c r="T5" s="233"/>
      <c r="U5" s="233"/>
    </row>
    <row r="6" spans="1:21" ht="9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385"/>
      <c r="R6" s="385"/>
      <c r="S6" s="233"/>
      <c r="T6" s="233"/>
      <c r="U6" s="233"/>
    </row>
    <row r="7" spans="1:21" ht="16.5" customHeight="1">
      <c r="A7" s="198" t="s">
        <v>4</v>
      </c>
      <c r="B7" s="199"/>
      <c r="C7" s="200"/>
      <c r="D7" s="201" t="s">
        <v>5</v>
      </c>
      <c r="E7" s="199"/>
      <c r="F7" s="200"/>
      <c r="G7" s="201" t="s">
        <v>6</v>
      </c>
      <c r="H7" s="199"/>
      <c r="I7" s="200"/>
      <c r="J7" s="201" t="s">
        <v>7</v>
      </c>
      <c r="K7" s="199"/>
      <c r="L7" s="200"/>
      <c r="M7" s="201" t="s">
        <v>16</v>
      </c>
      <c r="N7" s="199"/>
      <c r="O7" s="200"/>
      <c r="P7" s="198" t="s">
        <v>87</v>
      </c>
      <c r="Q7" s="202"/>
      <c r="R7" s="203"/>
      <c r="S7" s="233"/>
      <c r="T7" s="233"/>
      <c r="U7" s="233"/>
    </row>
    <row r="8" spans="1:21" ht="15" customHeight="1">
      <c r="A8" s="204" t="s">
        <v>9</v>
      </c>
      <c r="B8" s="205" t="s">
        <v>127</v>
      </c>
      <c r="C8" s="206" t="s">
        <v>128</v>
      </c>
      <c r="D8" s="204" t="s">
        <v>9</v>
      </c>
      <c r="E8" s="205" t="s">
        <v>127</v>
      </c>
      <c r="F8" s="206" t="s">
        <v>128</v>
      </c>
      <c r="G8" s="204" t="s">
        <v>9</v>
      </c>
      <c r="H8" s="205" t="s">
        <v>127</v>
      </c>
      <c r="I8" s="206" t="s">
        <v>128</v>
      </c>
      <c r="J8" s="204" t="s">
        <v>9</v>
      </c>
      <c r="K8" s="205" t="s">
        <v>127</v>
      </c>
      <c r="L8" s="206" t="s">
        <v>128</v>
      </c>
      <c r="M8" s="204" t="s">
        <v>9</v>
      </c>
      <c r="N8" s="205" t="s">
        <v>127</v>
      </c>
      <c r="O8" s="206" t="s">
        <v>128</v>
      </c>
      <c r="P8" s="204" t="s">
        <v>9</v>
      </c>
      <c r="Q8" s="209" t="s">
        <v>127</v>
      </c>
      <c r="R8" s="206" t="s">
        <v>128</v>
      </c>
      <c r="S8" s="233"/>
      <c r="T8" s="233"/>
      <c r="U8" s="233"/>
    </row>
    <row r="9" spans="1:21" ht="15" customHeight="1">
      <c r="A9" s="323" t="s">
        <v>156</v>
      </c>
      <c r="B9" s="346"/>
      <c r="C9" s="212"/>
      <c r="D9" s="323" t="s">
        <v>156</v>
      </c>
      <c r="E9" s="346"/>
      <c r="F9" s="212"/>
      <c r="G9" s="323" t="s">
        <v>156</v>
      </c>
      <c r="H9" s="346"/>
      <c r="I9" s="212"/>
      <c r="J9" s="323" t="s">
        <v>156</v>
      </c>
      <c r="K9" s="346"/>
      <c r="L9" s="231">
        <f>K9</f>
        <v>0</v>
      </c>
      <c r="M9" s="323" t="s">
        <v>156</v>
      </c>
      <c r="N9" s="346"/>
      <c r="O9" s="212"/>
      <c r="P9" s="323" t="s">
        <v>156</v>
      </c>
      <c r="Q9" s="347"/>
      <c r="R9" s="212"/>
      <c r="S9" s="233"/>
      <c r="T9" s="233"/>
      <c r="U9" s="233"/>
    </row>
    <row r="10" spans="1:21" ht="15" customHeight="1">
      <c r="A10" s="386" t="s">
        <v>192</v>
      </c>
      <c r="B10" s="189">
        <v>710</v>
      </c>
      <c r="C10" s="218"/>
      <c r="D10" s="227"/>
      <c r="E10" s="197">
        <v>0</v>
      </c>
      <c r="F10" s="231"/>
      <c r="G10" s="226" t="s">
        <v>40</v>
      </c>
      <c r="H10" s="197">
        <v>410</v>
      </c>
      <c r="I10" s="231"/>
      <c r="J10" s="386" t="s">
        <v>361</v>
      </c>
      <c r="K10" s="197">
        <v>1440</v>
      </c>
      <c r="L10" s="231"/>
      <c r="M10" s="386" t="s">
        <v>395</v>
      </c>
      <c r="N10" s="197">
        <v>2930</v>
      </c>
      <c r="O10" s="231"/>
      <c r="P10" s="226"/>
      <c r="Q10" s="197"/>
      <c r="R10" s="231"/>
      <c r="S10" s="233"/>
      <c r="T10" s="233"/>
      <c r="U10" s="233"/>
    </row>
    <row r="11" spans="1:21" ht="15" customHeight="1">
      <c r="A11" s="219" t="s">
        <v>298</v>
      </c>
      <c r="B11" s="189">
        <v>410</v>
      </c>
      <c r="C11" s="220"/>
      <c r="D11" s="219"/>
      <c r="E11" s="232"/>
      <c r="F11" s="231"/>
      <c r="G11" s="226" t="s">
        <v>179</v>
      </c>
      <c r="H11" s="232">
        <v>380</v>
      </c>
      <c r="I11" s="231"/>
      <c r="J11" s="386" t="s">
        <v>299</v>
      </c>
      <c r="K11" s="232">
        <v>2110</v>
      </c>
      <c r="L11" s="231"/>
      <c r="M11" s="386" t="s">
        <v>396</v>
      </c>
      <c r="N11" s="232">
        <v>2520</v>
      </c>
      <c r="O11" s="231"/>
      <c r="P11" s="217"/>
      <c r="Q11" s="232"/>
      <c r="R11" s="231"/>
      <c r="S11" s="233"/>
      <c r="T11" s="233"/>
      <c r="U11" s="233"/>
    </row>
    <row r="12" spans="1:21" ht="15" customHeight="1">
      <c r="A12" s="269" t="s">
        <v>232</v>
      </c>
      <c r="B12" s="189">
        <v>440</v>
      </c>
      <c r="C12" s="220"/>
      <c r="D12" s="324"/>
      <c r="E12" s="232"/>
      <c r="F12" s="231"/>
      <c r="G12" s="226" t="s">
        <v>203</v>
      </c>
      <c r="H12" s="232">
        <v>300</v>
      </c>
      <c r="I12" s="231"/>
      <c r="J12" s="219" t="s">
        <v>300</v>
      </c>
      <c r="K12" s="232">
        <v>1790</v>
      </c>
      <c r="L12" s="231"/>
      <c r="M12" s="463" t="s">
        <v>41</v>
      </c>
      <c r="N12" s="232"/>
      <c r="O12" s="231"/>
      <c r="P12" s="217"/>
      <c r="Q12" s="232"/>
      <c r="R12" s="231"/>
      <c r="S12" s="233"/>
      <c r="T12" s="233"/>
      <c r="U12" s="233"/>
    </row>
    <row r="13" spans="1:21" ht="15" customHeight="1">
      <c r="A13" s="217" t="s">
        <v>167</v>
      </c>
      <c r="B13" s="189">
        <v>290</v>
      </c>
      <c r="C13" s="220"/>
      <c r="D13" s="217"/>
      <c r="E13" s="232"/>
      <c r="F13" s="231"/>
      <c r="G13" s="461" t="s">
        <v>387</v>
      </c>
      <c r="H13" s="232">
        <v>1720</v>
      </c>
      <c r="I13" s="231"/>
      <c r="J13" s="222" t="s">
        <v>301</v>
      </c>
      <c r="K13" s="232">
        <v>790</v>
      </c>
      <c r="L13" s="231"/>
      <c r="M13" s="324" t="s">
        <v>88</v>
      </c>
      <c r="N13" s="232">
        <v>500</v>
      </c>
      <c r="O13" s="231"/>
      <c r="P13" s="217"/>
      <c r="Q13" s="232"/>
      <c r="R13" s="231"/>
      <c r="S13" s="233"/>
      <c r="T13" s="233"/>
      <c r="U13" s="233"/>
    </row>
    <row r="14" spans="1:21" ht="15" customHeight="1">
      <c r="A14" s="269" t="s">
        <v>202</v>
      </c>
      <c r="B14" s="189">
        <v>980</v>
      </c>
      <c r="C14" s="220"/>
      <c r="D14" s="235"/>
      <c r="E14" s="191"/>
      <c r="F14" s="231">
        <f>E14</f>
        <v>0</v>
      </c>
      <c r="G14" s="217" t="s">
        <v>12</v>
      </c>
      <c r="H14" s="232">
        <v>950</v>
      </c>
      <c r="I14" s="231"/>
      <c r="J14" s="217" t="s">
        <v>302</v>
      </c>
      <c r="K14" s="232">
        <v>870</v>
      </c>
      <c r="L14" s="231"/>
      <c r="M14" s="388" t="s">
        <v>42</v>
      </c>
      <c r="N14" s="232">
        <v>400</v>
      </c>
      <c r="O14" s="231"/>
      <c r="P14" s="217"/>
      <c r="Q14" s="232"/>
      <c r="R14" s="231"/>
      <c r="S14" s="233"/>
      <c r="T14" s="233"/>
      <c r="U14" s="233"/>
    </row>
    <row r="15" spans="1:21" ht="15" customHeight="1">
      <c r="A15" s="269"/>
      <c r="B15" s="189"/>
      <c r="C15" s="220"/>
      <c r="D15" s="324"/>
      <c r="E15" s="191"/>
      <c r="F15" s="387"/>
      <c r="G15" s="217" t="s">
        <v>175</v>
      </c>
      <c r="H15" s="232">
        <v>780</v>
      </c>
      <c r="I15" s="231"/>
      <c r="J15" s="391" t="s">
        <v>303</v>
      </c>
      <c r="K15" s="232">
        <v>830</v>
      </c>
      <c r="L15" s="231"/>
      <c r="M15" s="465" t="s">
        <v>399</v>
      </c>
      <c r="N15" s="232">
        <v>1800</v>
      </c>
      <c r="O15" s="231"/>
      <c r="P15" s="217"/>
      <c r="Q15" s="232"/>
      <c r="R15" s="231"/>
      <c r="S15" s="233"/>
      <c r="T15" s="233"/>
      <c r="U15" s="233"/>
    </row>
    <row r="16" spans="1:21" ht="15" customHeight="1">
      <c r="A16" s="269"/>
      <c r="B16" s="189"/>
      <c r="C16" s="220"/>
      <c r="D16" s="217"/>
      <c r="E16" s="191"/>
      <c r="F16" s="387"/>
      <c r="G16" s="390" t="s">
        <v>226</v>
      </c>
      <c r="H16" s="232">
        <v>580</v>
      </c>
      <c r="I16" s="231"/>
      <c r="J16" s="227" t="s">
        <v>355</v>
      </c>
      <c r="K16" s="232">
        <v>710</v>
      </c>
      <c r="L16" s="231"/>
      <c r="M16" s="415" t="s">
        <v>351</v>
      </c>
      <c r="N16" s="232">
        <v>1080</v>
      </c>
      <c r="O16" s="231"/>
      <c r="P16" s="217"/>
      <c r="Q16" s="232"/>
      <c r="R16" s="231"/>
      <c r="S16" s="233"/>
      <c r="T16" s="233"/>
      <c r="U16" s="233"/>
    </row>
    <row r="17" spans="1:21" ht="15" customHeight="1">
      <c r="A17" s="389"/>
      <c r="B17" s="189"/>
      <c r="C17" s="220"/>
      <c r="D17" s="217"/>
      <c r="E17" s="191"/>
      <c r="F17" s="387"/>
      <c r="G17" s="227" t="s">
        <v>47</v>
      </c>
      <c r="H17" s="232">
        <v>590</v>
      </c>
      <c r="I17" s="231"/>
      <c r="J17" s="424" t="s">
        <v>304</v>
      </c>
      <c r="K17" s="232">
        <v>280</v>
      </c>
      <c r="L17" s="231"/>
      <c r="M17" s="227" t="s">
        <v>44</v>
      </c>
      <c r="N17" s="232">
        <v>510</v>
      </c>
      <c r="O17" s="231"/>
      <c r="P17" s="217"/>
      <c r="Q17" s="232"/>
      <c r="R17" s="231"/>
      <c r="S17" s="233"/>
      <c r="T17" s="233"/>
      <c r="U17" s="233"/>
    </row>
    <row r="18" spans="1:22" ht="15" customHeight="1">
      <c r="A18" s="389"/>
      <c r="B18" s="336"/>
      <c r="C18" s="387"/>
      <c r="D18" s="227"/>
      <c r="E18" s="191">
        <v>0</v>
      </c>
      <c r="F18" s="387"/>
      <c r="G18" s="217" t="s">
        <v>43</v>
      </c>
      <c r="H18" s="232">
        <v>730</v>
      </c>
      <c r="I18" s="231"/>
      <c r="J18" s="414" t="s">
        <v>305</v>
      </c>
      <c r="K18" s="232">
        <v>1020</v>
      </c>
      <c r="L18" s="231"/>
      <c r="M18" s="227" t="s">
        <v>46</v>
      </c>
      <c r="N18" s="232">
        <v>1490</v>
      </c>
      <c r="O18" s="231"/>
      <c r="P18" s="217"/>
      <c r="Q18" s="232"/>
      <c r="R18" s="231"/>
      <c r="S18" s="233"/>
      <c r="T18" s="233"/>
      <c r="U18" s="233"/>
      <c r="V18" s="65"/>
    </row>
    <row r="19" spans="1:21" ht="15" customHeight="1">
      <c r="A19" s="389"/>
      <c r="B19" s="336"/>
      <c r="C19" s="387"/>
      <c r="D19" s="217"/>
      <c r="E19" s="191"/>
      <c r="F19" s="387"/>
      <c r="G19" s="217" t="s">
        <v>227</v>
      </c>
      <c r="H19" s="232">
        <v>860</v>
      </c>
      <c r="I19" s="231"/>
      <c r="J19" s="227" t="s">
        <v>306</v>
      </c>
      <c r="K19" s="232">
        <v>560</v>
      </c>
      <c r="L19" s="231"/>
      <c r="M19" s="227" t="s">
        <v>48</v>
      </c>
      <c r="N19" s="232">
        <v>970</v>
      </c>
      <c r="O19" s="231"/>
      <c r="P19" s="217"/>
      <c r="Q19" s="232"/>
      <c r="R19" s="231"/>
      <c r="S19" s="233"/>
      <c r="T19" s="233"/>
      <c r="U19" s="233"/>
    </row>
    <row r="20" spans="1:21" ht="15" customHeight="1">
      <c r="A20" s="217"/>
      <c r="B20" s="336">
        <v>0</v>
      </c>
      <c r="C20" s="387"/>
      <c r="D20" s="217"/>
      <c r="E20" s="191"/>
      <c r="F20" s="387"/>
      <c r="G20" s="227" t="s">
        <v>45</v>
      </c>
      <c r="H20" s="232">
        <v>760</v>
      </c>
      <c r="I20" s="231"/>
      <c r="J20" s="227" t="s">
        <v>307</v>
      </c>
      <c r="K20" s="232">
        <v>1600</v>
      </c>
      <c r="L20" s="231"/>
      <c r="M20" s="227" t="s">
        <v>49</v>
      </c>
      <c r="N20" s="232">
        <v>1320</v>
      </c>
      <c r="O20" s="231"/>
      <c r="P20" s="217"/>
      <c r="Q20" s="232"/>
      <c r="R20" s="231"/>
      <c r="S20" s="233"/>
      <c r="T20" s="233"/>
      <c r="U20" s="233"/>
    </row>
    <row r="21" spans="1:21" ht="15" customHeight="1">
      <c r="A21" s="217"/>
      <c r="B21" s="336">
        <v>0</v>
      </c>
      <c r="C21" s="387"/>
      <c r="D21" s="217"/>
      <c r="E21" s="191"/>
      <c r="F21" s="387"/>
      <c r="G21" s="227" t="s">
        <v>46</v>
      </c>
      <c r="H21" s="232">
        <v>800</v>
      </c>
      <c r="I21" s="231"/>
      <c r="J21" s="227" t="s">
        <v>308</v>
      </c>
      <c r="K21" s="232">
        <v>440</v>
      </c>
      <c r="L21" s="231"/>
      <c r="M21" s="227" t="s">
        <v>228</v>
      </c>
      <c r="N21" s="232">
        <v>830</v>
      </c>
      <c r="O21" s="231"/>
      <c r="P21" s="217"/>
      <c r="Q21" s="232"/>
      <c r="R21" s="231"/>
      <c r="S21" s="233"/>
      <c r="T21" s="233"/>
      <c r="U21" s="233"/>
    </row>
    <row r="22" spans="1:21" ht="15" customHeight="1">
      <c r="A22" s="217"/>
      <c r="B22" s="336"/>
      <c r="C22" s="387"/>
      <c r="D22" s="217"/>
      <c r="E22" s="191"/>
      <c r="F22" s="387"/>
      <c r="G22" s="227" t="s">
        <v>229</v>
      </c>
      <c r="H22" s="232">
        <v>600</v>
      </c>
      <c r="I22" s="231"/>
      <c r="J22" s="415" t="s">
        <v>309</v>
      </c>
      <c r="K22" s="232">
        <v>1180</v>
      </c>
      <c r="L22" s="231"/>
      <c r="M22" s="217" t="s">
        <v>169</v>
      </c>
      <c r="N22" s="232">
        <v>10</v>
      </c>
      <c r="O22" s="231"/>
      <c r="P22" s="221"/>
      <c r="Q22" s="232"/>
      <c r="R22" s="231"/>
      <c r="S22" s="233"/>
      <c r="T22" s="233"/>
      <c r="U22" s="233"/>
    </row>
    <row r="23" spans="1:21" ht="15" customHeight="1">
      <c r="A23" s="217"/>
      <c r="B23" s="336">
        <v>0</v>
      </c>
      <c r="C23" s="387"/>
      <c r="D23" s="217"/>
      <c r="E23" s="191"/>
      <c r="F23" s="387"/>
      <c r="G23" s="227" t="s">
        <v>176</v>
      </c>
      <c r="H23" s="232">
        <v>790</v>
      </c>
      <c r="I23" s="387"/>
      <c r="J23" s="219" t="s">
        <v>310</v>
      </c>
      <c r="K23" s="232">
        <v>1020</v>
      </c>
      <c r="L23" s="231"/>
      <c r="M23" s="226"/>
      <c r="N23" s="232"/>
      <c r="O23" s="231"/>
      <c r="P23" s="217"/>
      <c r="Q23" s="232"/>
      <c r="R23" s="231"/>
      <c r="S23" s="233"/>
      <c r="T23" s="233"/>
      <c r="U23" s="233"/>
    </row>
    <row r="24" spans="1:21" ht="14.25" customHeight="1">
      <c r="A24" s="217"/>
      <c r="B24" s="336">
        <v>0</v>
      </c>
      <c r="C24" s="387"/>
      <c r="D24" s="217"/>
      <c r="E24" s="191"/>
      <c r="F24" s="387"/>
      <c r="G24" s="217"/>
      <c r="H24" s="191"/>
      <c r="I24" s="387"/>
      <c r="J24" s="227"/>
      <c r="K24" s="232"/>
      <c r="L24" s="231"/>
      <c r="M24" s="219" t="s">
        <v>312</v>
      </c>
      <c r="N24" s="232">
        <v>690</v>
      </c>
      <c r="O24" s="231"/>
      <c r="P24" s="217"/>
      <c r="Q24" s="232"/>
      <c r="R24" s="231"/>
      <c r="S24" s="233"/>
      <c r="T24" s="233"/>
      <c r="U24" s="233"/>
    </row>
    <row r="25" spans="1:21" ht="15" customHeight="1">
      <c r="A25" s="217"/>
      <c r="B25" s="315"/>
      <c r="C25" s="387"/>
      <c r="D25" s="217"/>
      <c r="E25" s="191"/>
      <c r="F25" s="387"/>
      <c r="G25" s="227"/>
      <c r="H25" s="232"/>
      <c r="I25" s="387"/>
      <c r="J25" s="386"/>
      <c r="K25" s="232">
        <v>0</v>
      </c>
      <c r="L25" s="231"/>
      <c r="M25" s="226"/>
      <c r="N25" s="232">
        <v>0</v>
      </c>
      <c r="O25" s="231"/>
      <c r="P25" s="390"/>
      <c r="Q25" s="232"/>
      <c r="R25" s="231"/>
      <c r="S25" s="233"/>
      <c r="T25" s="233"/>
      <c r="U25" s="233"/>
    </row>
    <row r="26" spans="1:21" ht="15" customHeight="1">
      <c r="A26" s="217"/>
      <c r="B26" s="315"/>
      <c r="C26" s="387"/>
      <c r="D26" s="217"/>
      <c r="E26" s="191"/>
      <c r="F26" s="387"/>
      <c r="G26" s="227"/>
      <c r="H26" s="191"/>
      <c r="I26" s="387"/>
      <c r="J26" s="219"/>
      <c r="K26" s="232"/>
      <c r="L26" s="231"/>
      <c r="M26" s="217"/>
      <c r="N26" s="232"/>
      <c r="O26" s="231"/>
      <c r="P26" s="390"/>
      <c r="Q26" s="232"/>
      <c r="R26" s="231"/>
      <c r="S26" s="233"/>
      <c r="T26" s="233"/>
      <c r="U26" s="233"/>
    </row>
    <row r="27" spans="1:21" ht="15" customHeight="1">
      <c r="A27" s="217"/>
      <c r="B27" s="315"/>
      <c r="C27" s="387"/>
      <c r="D27" s="217"/>
      <c r="E27" s="191" t="s">
        <v>207</v>
      </c>
      <c r="F27" s="387"/>
      <c r="G27" s="227"/>
      <c r="H27" s="191"/>
      <c r="I27" s="387"/>
      <c r="J27" s="217"/>
      <c r="K27" s="232"/>
      <c r="L27" s="231"/>
      <c r="M27" s="217"/>
      <c r="N27" s="232"/>
      <c r="O27" s="231"/>
      <c r="P27" s="390"/>
      <c r="Q27" s="232"/>
      <c r="R27" s="231">
        <f>Q27</f>
        <v>0</v>
      </c>
      <c r="S27" s="233"/>
      <c r="T27" s="233"/>
      <c r="U27" s="233"/>
    </row>
    <row r="28" spans="1:21" ht="15" customHeight="1">
      <c r="A28" s="217"/>
      <c r="B28" s="315"/>
      <c r="C28" s="387"/>
      <c r="D28" s="217"/>
      <c r="E28" s="191"/>
      <c r="F28" s="387"/>
      <c r="G28" s="217"/>
      <c r="H28" s="191"/>
      <c r="I28" s="387"/>
      <c r="J28" s="217"/>
      <c r="K28" s="232"/>
      <c r="L28" s="231"/>
      <c r="M28" s="226"/>
      <c r="N28" s="232">
        <v>0</v>
      </c>
      <c r="O28" s="231"/>
      <c r="P28" s="390"/>
      <c r="Q28" s="232"/>
      <c r="R28" s="387"/>
      <c r="S28" s="233"/>
      <c r="T28" s="233"/>
      <c r="U28" s="233"/>
    </row>
    <row r="29" spans="1:21" ht="15" customHeight="1">
      <c r="A29" s="324"/>
      <c r="B29" s="315"/>
      <c r="C29" s="387"/>
      <c r="D29" s="227"/>
      <c r="E29" s="191"/>
      <c r="F29" s="387"/>
      <c r="G29" s="227"/>
      <c r="H29" s="191"/>
      <c r="I29" s="387"/>
      <c r="J29" s="226"/>
      <c r="K29" s="232"/>
      <c r="L29" s="231"/>
      <c r="M29" s="217"/>
      <c r="N29" s="232"/>
      <c r="O29" s="231"/>
      <c r="P29" s="390"/>
      <c r="Q29" s="232"/>
      <c r="R29" s="387"/>
      <c r="S29" s="233"/>
      <c r="T29" s="233"/>
      <c r="U29" s="233"/>
    </row>
    <row r="30" spans="1:21" ht="15" customHeight="1">
      <c r="A30" s="389"/>
      <c r="B30" s="315"/>
      <c r="C30" s="387"/>
      <c r="D30" s="219"/>
      <c r="E30" s="191"/>
      <c r="F30" s="387"/>
      <c r="G30" s="227"/>
      <c r="H30" s="197"/>
      <c r="I30" s="387"/>
      <c r="J30" s="226"/>
      <c r="K30" s="197"/>
      <c r="L30" s="231"/>
      <c r="M30" s="235"/>
      <c r="N30" s="232"/>
      <c r="O30" s="387"/>
      <c r="P30" s="392"/>
      <c r="Q30" s="197"/>
      <c r="R30" s="387"/>
      <c r="S30" s="233"/>
      <c r="T30" s="233"/>
      <c r="U30" s="233"/>
    </row>
    <row r="31" spans="1:21" ht="15" customHeight="1">
      <c r="A31" s="217"/>
      <c r="B31" s="315"/>
      <c r="C31" s="387"/>
      <c r="D31" s="324"/>
      <c r="E31" s="191"/>
      <c r="F31" s="387"/>
      <c r="G31" s="226" t="s">
        <v>180</v>
      </c>
      <c r="H31" s="197"/>
      <c r="I31" s="387"/>
      <c r="J31" s="226"/>
      <c r="K31" s="288"/>
      <c r="L31" s="387"/>
      <c r="M31" s="226" t="s">
        <v>311</v>
      </c>
      <c r="N31" s="232"/>
      <c r="O31" s="387"/>
      <c r="P31" s="226"/>
      <c r="Q31" s="197"/>
      <c r="R31" s="231"/>
      <c r="S31" s="233"/>
      <c r="T31" s="233"/>
      <c r="U31" s="233"/>
    </row>
    <row r="32" spans="1:21" ht="15" customHeight="1">
      <c r="A32" s="226"/>
      <c r="B32" s="315"/>
      <c r="C32" s="387"/>
      <c r="D32" s="217"/>
      <c r="E32" s="191"/>
      <c r="F32" s="387"/>
      <c r="G32" s="226"/>
      <c r="H32" s="197"/>
      <c r="I32" s="387"/>
      <c r="J32" s="226"/>
      <c r="K32" s="288"/>
      <c r="L32" s="387"/>
      <c r="M32" s="226"/>
      <c r="N32" s="197"/>
      <c r="O32" s="387"/>
      <c r="P32" s="226"/>
      <c r="Q32" s="232"/>
      <c r="R32" s="231"/>
      <c r="S32" s="233"/>
      <c r="T32" s="233"/>
      <c r="U32" s="233"/>
    </row>
    <row r="33" spans="1:21" ht="15" customHeight="1">
      <c r="A33" s="244"/>
      <c r="B33" s="245"/>
      <c r="C33" s="387"/>
      <c r="D33" s="244"/>
      <c r="E33" s="259"/>
      <c r="F33" s="387"/>
      <c r="G33" s="258"/>
      <c r="H33" s="274"/>
      <c r="I33" s="387"/>
      <c r="J33" s="329"/>
      <c r="K33" s="272"/>
      <c r="L33" s="387"/>
      <c r="M33" s="329"/>
      <c r="N33" s="274"/>
      <c r="O33" s="387"/>
      <c r="P33" s="329"/>
      <c r="Q33" s="232"/>
      <c r="R33" s="231"/>
      <c r="S33" s="233"/>
      <c r="T33" s="491"/>
      <c r="U33" s="491"/>
    </row>
    <row r="34" spans="1:21" ht="15" customHeight="1">
      <c r="A34" s="326" t="s">
        <v>139</v>
      </c>
      <c r="B34" s="327">
        <f>SUM(B10:B33)</f>
        <v>2830</v>
      </c>
      <c r="C34" s="393">
        <f>SUM(C10:C33)</f>
        <v>0</v>
      </c>
      <c r="D34" s="326" t="s">
        <v>139</v>
      </c>
      <c r="E34" s="278">
        <f>SUM(E10:E33)</f>
        <v>0</v>
      </c>
      <c r="F34" s="393">
        <f>SUM(F10:F33)</f>
        <v>0</v>
      </c>
      <c r="G34" s="326" t="s">
        <v>139</v>
      </c>
      <c r="H34" s="278">
        <f>SUM(H10:H33)</f>
        <v>10250</v>
      </c>
      <c r="I34" s="393">
        <f>SUM(I10:I33)</f>
        <v>0</v>
      </c>
      <c r="J34" s="326" t="s">
        <v>139</v>
      </c>
      <c r="K34" s="278">
        <f>SUM(K10:K33)</f>
        <v>14640</v>
      </c>
      <c r="L34" s="393">
        <f>SUM(L10:L33)</f>
        <v>0</v>
      </c>
      <c r="M34" s="326" t="s">
        <v>139</v>
      </c>
      <c r="N34" s="281">
        <f>SUM(N10:N33)</f>
        <v>15050</v>
      </c>
      <c r="O34" s="393">
        <f>SUM(O10:O33)</f>
        <v>0</v>
      </c>
      <c r="P34" s="326" t="s">
        <v>139</v>
      </c>
      <c r="Q34" s="281">
        <f>SUM(Q10:Q33)</f>
        <v>0</v>
      </c>
      <c r="R34" s="393">
        <f>SUM(R10:R33)</f>
        <v>0</v>
      </c>
      <c r="S34" s="233"/>
      <c r="T34" s="233"/>
      <c r="U34" s="233"/>
    </row>
    <row r="35" spans="1:21" ht="15" customHeight="1">
      <c r="A35" s="217"/>
      <c r="B35" s="315"/>
      <c r="C35" s="394"/>
      <c r="D35" s="217"/>
      <c r="E35" s="232"/>
      <c r="F35" s="394"/>
      <c r="G35" s="284" t="s">
        <v>154</v>
      </c>
      <c r="H35" s="191"/>
      <c r="I35" s="394"/>
      <c r="J35" s="284" t="s">
        <v>154</v>
      </c>
      <c r="K35" s="191"/>
      <c r="L35" s="394"/>
      <c r="M35" s="284" t="s">
        <v>154</v>
      </c>
      <c r="N35" s="232"/>
      <c r="O35" s="394"/>
      <c r="P35" s="217"/>
      <c r="Q35" s="232"/>
      <c r="R35" s="394"/>
      <c r="S35" s="233"/>
      <c r="T35" s="233"/>
      <c r="U35" s="233"/>
    </row>
    <row r="36" spans="1:21" ht="15" customHeight="1">
      <c r="A36" s="217"/>
      <c r="B36" s="315"/>
      <c r="C36" s="387"/>
      <c r="D36" s="217"/>
      <c r="E36" s="191"/>
      <c r="F36" s="387"/>
      <c r="G36" s="342" t="s">
        <v>58</v>
      </c>
      <c r="H36" s="197">
        <v>280</v>
      </c>
      <c r="I36" s="231"/>
      <c r="J36" s="342"/>
      <c r="K36" s="197"/>
      <c r="L36" s="231"/>
      <c r="M36" s="374" t="s">
        <v>383</v>
      </c>
      <c r="N36" s="232">
        <v>1120</v>
      </c>
      <c r="O36" s="231"/>
      <c r="P36" s="329"/>
      <c r="Q36" s="197"/>
      <c r="R36" s="231"/>
      <c r="S36" s="233"/>
      <c r="T36" s="233"/>
      <c r="U36" s="233"/>
    </row>
    <row r="37" spans="1:21" ht="15" customHeight="1">
      <c r="A37" s="217"/>
      <c r="B37" s="315"/>
      <c r="C37" s="387"/>
      <c r="D37" s="217"/>
      <c r="E37" s="191"/>
      <c r="F37" s="387"/>
      <c r="G37" s="342" t="s">
        <v>59</v>
      </c>
      <c r="H37" s="232">
        <v>330</v>
      </c>
      <c r="I37" s="231"/>
      <c r="J37" s="342"/>
      <c r="K37" s="232"/>
      <c r="L37" s="231"/>
      <c r="M37" s="374" t="s">
        <v>356</v>
      </c>
      <c r="N37" s="232">
        <v>1510</v>
      </c>
      <c r="O37" s="231"/>
      <c r="P37" s="329"/>
      <c r="Q37" s="232"/>
      <c r="R37" s="231"/>
      <c r="S37" s="233"/>
      <c r="T37" s="233"/>
      <c r="U37" s="233"/>
    </row>
    <row r="38" spans="1:21" ht="15" customHeight="1">
      <c r="A38" s="226"/>
      <c r="B38" s="337"/>
      <c r="C38" s="387"/>
      <c r="D38" s="226"/>
      <c r="E38" s="288"/>
      <c r="F38" s="387"/>
      <c r="G38" s="350" t="s">
        <v>182</v>
      </c>
      <c r="H38" s="232">
        <v>190</v>
      </c>
      <c r="I38" s="231"/>
      <c r="J38" s="349"/>
      <c r="K38" s="232"/>
      <c r="L38" s="231"/>
      <c r="M38" s="350" t="s">
        <v>313</v>
      </c>
      <c r="N38" s="232">
        <v>310</v>
      </c>
      <c r="O38" s="231"/>
      <c r="P38" s="329"/>
      <c r="Q38" s="232"/>
      <c r="R38" s="231"/>
      <c r="S38" s="233"/>
      <c r="T38" s="233"/>
      <c r="U38" s="233"/>
    </row>
    <row r="39" spans="1:21" ht="15" customHeight="1">
      <c r="A39" s="244"/>
      <c r="B39" s="245"/>
      <c r="C39" s="395"/>
      <c r="D39" s="244"/>
      <c r="E39" s="259"/>
      <c r="F39" s="395"/>
      <c r="G39" s="349" t="s">
        <v>60</v>
      </c>
      <c r="H39" s="232">
        <v>210</v>
      </c>
      <c r="I39" s="231"/>
      <c r="J39" s="350"/>
      <c r="K39" s="232"/>
      <c r="L39" s="231"/>
      <c r="M39" s="420"/>
      <c r="N39" s="232"/>
      <c r="O39" s="231"/>
      <c r="P39" s="329"/>
      <c r="Q39" s="232"/>
      <c r="R39" s="231"/>
      <c r="S39" s="233"/>
      <c r="T39" s="233"/>
      <c r="U39" s="233"/>
    </row>
    <row r="40" spans="1:21" ht="15" customHeight="1">
      <c r="A40" s="226"/>
      <c r="B40" s="337"/>
      <c r="C40" s="387"/>
      <c r="D40" s="226"/>
      <c r="E40" s="288"/>
      <c r="F40" s="387"/>
      <c r="G40" s="349"/>
      <c r="H40" s="197"/>
      <c r="I40" s="387"/>
      <c r="J40" s="349"/>
      <c r="K40" s="232"/>
      <c r="L40" s="231"/>
      <c r="M40" s="349"/>
      <c r="N40" s="232"/>
      <c r="O40" s="231"/>
      <c r="P40" s="329"/>
      <c r="Q40" s="232"/>
      <c r="R40" s="231"/>
      <c r="S40" s="233"/>
      <c r="T40" s="233"/>
      <c r="U40" s="233"/>
    </row>
    <row r="41" spans="1:21" ht="15" customHeight="1">
      <c r="A41" s="226"/>
      <c r="B41" s="337"/>
      <c r="C41" s="387"/>
      <c r="D41" s="226"/>
      <c r="E41" s="288"/>
      <c r="F41" s="387"/>
      <c r="G41" s="349"/>
      <c r="H41" s="197"/>
      <c r="I41" s="387"/>
      <c r="J41" s="349"/>
      <c r="K41" s="197"/>
      <c r="L41" s="387"/>
      <c r="M41" s="420" t="s">
        <v>358</v>
      </c>
      <c r="N41" s="232"/>
      <c r="O41" s="231"/>
      <c r="P41" s="329"/>
      <c r="Q41" s="274"/>
      <c r="R41" s="387"/>
      <c r="S41" s="233"/>
      <c r="T41" s="233"/>
      <c r="U41" s="233"/>
    </row>
    <row r="42" spans="1:21" ht="15" customHeight="1">
      <c r="A42" s="226"/>
      <c r="B42" s="337"/>
      <c r="C42" s="387"/>
      <c r="D42" s="226"/>
      <c r="E42" s="288"/>
      <c r="F42" s="387"/>
      <c r="G42" s="349"/>
      <c r="H42" s="197"/>
      <c r="I42" s="387"/>
      <c r="J42" s="349"/>
      <c r="K42" s="197"/>
      <c r="L42" s="387"/>
      <c r="M42" s="374" t="s">
        <v>357</v>
      </c>
      <c r="N42" s="197"/>
      <c r="O42" s="387"/>
      <c r="P42" s="329"/>
      <c r="Q42" s="274"/>
      <c r="R42" s="387"/>
      <c r="S42" s="233"/>
      <c r="T42" s="233"/>
      <c r="U42" s="233"/>
    </row>
    <row r="43" spans="1:21" ht="15" customHeight="1">
      <c r="A43" s="244"/>
      <c r="B43" s="245"/>
      <c r="C43" s="394"/>
      <c r="D43" s="244"/>
      <c r="E43" s="259"/>
      <c r="F43" s="394"/>
      <c r="G43" s="342"/>
      <c r="H43" s="232"/>
      <c r="I43" s="394"/>
      <c r="J43" s="342"/>
      <c r="K43" s="232"/>
      <c r="L43" s="394"/>
      <c r="M43" s="349"/>
      <c r="N43" s="197"/>
      <c r="O43" s="387"/>
      <c r="P43" s="329"/>
      <c r="Q43" s="274"/>
      <c r="R43" s="387"/>
      <c r="S43" s="233"/>
      <c r="T43" s="233"/>
      <c r="U43" s="233"/>
    </row>
    <row r="44" spans="1:21" ht="16.5" customHeight="1">
      <c r="A44" s="326" t="s">
        <v>139</v>
      </c>
      <c r="B44" s="327">
        <f>SUM(B36:B38)</f>
        <v>0</v>
      </c>
      <c r="C44" s="393">
        <f>SUM(C36:C38)</f>
        <v>0</v>
      </c>
      <c r="D44" s="326" t="s">
        <v>139</v>
      </c>
      <c r="E44" s="278">
        <f>SUM(E36:E38)</f>
        <v>0</v>
      </c>
      <c r="F44" s="393">
        <f>SUM(F36:F38)</f>
        <v>0</v>
      </c>
      <c r="G44" s="326" t="s">
        <v>139</v>
      </c>
      <c r="H44" s="278">
        <f>SUM(H36:H43)</f>
        <v>1010</v>
      </c>
      <c r="I44" s="393">
        <f>SUM(I36:I43)</f>
        <v>0</v>
      </c>
      <c r="J44" s="326" t="s">
        <v>139</v>
      </c>
      <c r="K44" s="278">
        <f>SUM(K36:K43)</f>
        <v>0</v>
      </c>
      <c r="L44" s="393">
        <f>SUM(L36:L43)</f>
        <v>0</v>
      </c>
      <c r="M44" s="326" t="s">
        <v>139</v>
      </c>
      <c r="N44" s="281">
        <f>SUM(N36:N43)</f>
        <v>2940</v>
      </c>
      <c r="O44" s="393">
        <f>SUM(O36:O43)</f>
        <v>0</v>
      </c>
      <c r="P44" s="326" t="s">
        <v>139</v>
      </c>
      <c r="Q44" s="281">
        <f>SUM(Q36:Q43)</f>
        <v>0</v>
      </c>
      <c r="R44" s="393">
        <f>SUM(R36:R43)</f>
        <v>0</v>
      </c>
      <c r="S44" s="233"/>
      <c r="T44" s="233"/>
      <c r="U44" s="233"/>
    </row>
    <row r="45" spans="1:21" ht="15" customHeight="1">
      <c r="A45" s="396"/>
      <c r="B45" s="315"/>
      <c r="C45" s="394"/>
      <c r="D45" s="396"/>
      <c r="E45" s="191"/>
      <c r="F45" s="394"/>
      <c r="G45" s="284" t="s">
        <v>155</v>
      </c>
      <c r="H45" s="191"/>
      <c r="I45" s="394"/>
      <c r="J45" s="396"/>
      <c r="K45" s="191"/>
      <c r="L45" s="394"/>
      <c r="M45" s="284" t="s">
        <v>155</v>
      </c>
      <c r="N45" s="191"/>
      <c r="O45" s="394"/>
      <c r="P45" s="396"/>
      <c r="Q45" s="232"/>
      <c r="R45" s="394"/>
      <c r="S45" s="233"/>
      <c r="T45" s="233"/>
      <c r="U45" s="233"/>
    </row>
    <row r="46" spans="1:21" ht="16.5" customHeight="1">
      <c r="A46" s="397"/>
      <c r="B46" s="245"/>
      <c r="C46" s="387"/>
      <c r="D46" s="397"/>
      <c r="E46" s="259"/>
      <c r="F46" s="387"/>
      <c r="G46" s="244"/>
      <c r="H46" s="259"/>
      <c r="I46" s="387">
        <v>0</v>
      </c>
      <c r="J46" s="244"/>
      <c r="K46" s="259"/>
      <c r="L46" s="231"/>
      <c r="M46" s="244" t="s">
        <v>314</v>
      </c>
      <c r="N46" s="197">
        <v>180</v>
      </c>
      <c r="O46" s="231"/>
      <c r="P46" s="397"/>
      <c r="Q46" s="192"/>
      <c r="R46" s="231"/>
      <c r="S46" s="233"/>
      <c r="T46" s="233"/>
      <c r="U46" s="233"/>
    </row>
    <row r="47" spans="1:21" ht="15" customHeight="1">
      <c r="A47" s="340" t="s">
        <v>139</v>
      </c>
      <c r="B47" s="338">
        <f>SUM(B46)</f>
        <v>0</v>
      </c>
      <c r="C47" s="395">
        <f>SUM(C46)</f>
        <v>0</v>
      </c>
      <c r="D47" s="340" t="s">
        <v>139</v>
      </c>
      <c r="E47" s="272">
        <f>SUM(E46)</f>
        <v>0</v>
      </c>
      <c r="F47" s="395">
        <f>SUM(F46)</f>
        <v>0</v>
      </c>
      <c r="G47" s="340" t="s">
        <v>139</v>
      </c>
      <c r="H47" s="272">
        <f>SUM(H46)</f>
        <v>0</v>
      </c>
      <c r="I47" s="395">
        <f>SUM(I46)</f>
        <v>0</v>
      </c>
      <c r="J47" s="340" t="s">
        <v>139</v>
      </c>
      <c r="K47" s="274">
        <f>SUM(K46)</f>
        <v>0</v>
      </c>
      <c r="L47" s="395">
        <f>SUM(L46)</f>
        <v>0</v>
      </c>
      <c r="M47" s="340" t="s">
        <v>139</v>
      </c>
      <c r="N47" s="272">
        <f>SUM(N46)</f>
        <v>180</v>
      </c>
      <c r="O47" s="395">
        <f>SUM(O46)</f>
        <v>0</v>
      </c>
      <c r="P47" s="340" t="s">
        <v>139</v>
      </c>
      <c r="Q47" s="274">
        <f>SUM(Q46)</f>
        <v>0</v>
      </c>
      <c r="R47" s="395">
        <f>SUM(R46)</f>
        <v>0</v>
      </c>
      <c r="S47" s="233"/>
      <c r="T47" s="233"/>
      <c r="U47" s="233"/>
    </row>
    <row r="48" spans="1:21" ht="16.5" customHeight="1" thickBot="1">
      <c r="A48" s="250" t="s">
        <v>15</v>
      </c>
      <c r="B48" s="302">
        <f>SUM(B34,B44,B47)</f>
        <v>2830</v>
      </c>
      <c r="C48" s="398">
        <f>SUM(C34,C44,C47)</f>
        <v>0</v>
      </c>
      <c r="D48" s="250" t="s">
        <v>15</v>
      </c>
      <c r="E48" s="302">
        <f>SUM(E34,E44,E47)</f>
        <v>0</v>
      </c>
      <c r="F48" s="398">
        <f>SUM(F34,F44,F47)</f>
        <v>0</v>
      </c>
      <c r="G48" s="250" t="s">
        <v>15</v>
      </c>
      <c r="H48" s="302">
        <f>SUM(H34,H44,H47)</f>
        <v>11260</v>
      </c>
      <c r="I48" s="398">
        <f>SUM(I34,I44,I47)</f>
        <v>0</v>
      </c>
      <c r="J48" s="250" t="s">
        <v>15</v>
      </c>
      <c r="K48" s="302">
        <f>SUM(K34,K44,K47)</f>
        <v>14640</v>
      </c>
      <c r="L48" s="398">
        <f>SUM(L34,L44,L47)</f>
        <v>0</v>
      </c>
      <c r="M48" s="250" t="s">
        <v>15</v>
      </c>
      <c r="N48" s="302">
        <f>SUM(N34,N44,N47)</f>
        <v>18170</v>
      </c>
      <c r="O48" s="398">
        <f>SUM(O34,O44,O47)</f>
        <v>0</v>
      </c>
      <c r="P48" s="250" t="s">
        <v>15</v>
      </c>
      <c r="Q48" s="303">
        <f>SUM(Q34,Q44,Q47)</f>
        <v>0</v>
      </c>
      <c r="R48" s="398">
        <f>SUM(R34,R44,R47)</f>
        <v>0</v>
      </c>
      <c r="S48" s="233"/>
      <c r="T48" s="233"/>
      <c r="U48" s="233"/>
    </row>
    <row r="49" spans="1:21" ht="15" customHeight="1" thickBo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416" t="s">
        <v>257</v>
      </c>
      <c r="N49" s="233"/>
      <c r="O49" s="233"/>
      <c r="P49" s="233"/>
      <c r="Q49" s="233"/>
      <c r="R49" s="233"/>
      <c r="S49" s="233"/>
      <c r="T49" s="233"/>
      <c r="U49" s="233"/>
    </row>
    <row r="50" spans="1:21" ht="15" customHeight="1" thickBot="1">
      <c r="A50" s="130" t="s">
        <v>390</v>
      </c>
      <c r="B50" s="305"/>
      <c r="C50" s="306" t="s">
        <v>71</v>
      </c>
      <c r="D50" s="432" t="s">
        <v>56</v>
      </c>
      <c r="E50" s="433"/>
      <c r="F50" s="307" t="s">
        <v>2</v>
      </c>
      <c r="G50" s="308">
        <f>B57+E57+H57+K57+N57+Q57</f>
        <v>2780</v>
      </c>
      <c r="H50" s="309" t="s">
        <v>3</v>
      </c>
      <c r="I50" s="310">
        <f>C57+F57+I57+L57+O57+R57</f>
        <v>0</v>
      </c>
      <c r="J50" s="311"/>
      <c r="K50" s="233"/>
      <c r="L50" s="233"/>
      <c r="M50" s="312"/>
      <c r="N50" s="233"/>
      <c r="O50" s="233"/>
      <c r="P50" s="233"/>
      <c r="Q50" s="233"/>
      <c r="R50" s="233"/>
      <c r="S50" s="233"/>
      <c r="T50" s="233"/>
      <c r="U50" s="233"/>
    </row>
    <row r="51" spans="1:21" ht="9" customHeight="1" thickBo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</row>
    <row r="52" spans="1:21" ht="15" customHeight="1">
      <c r="A52" s="198" t="s">
        <v>4</v>
      </c>
      <c r="B52" s="199"/>
      <c r="C52" s="200"/>
      <c r="D52" s="201" t="s">
        <v>5</v>
      </c>
      <c r="E52" s="199"/>
      <c r="F52" s="200"/>
      <c r="G52" s="201" t="s">
        <v>6</v>
      </c>
      <c r="H52" s="199"/>
      <c r="I52" s="200"/>
      <c r="J52" s="201" t="s">
        <v>7</v>
      </c>
      <c r="K52" s="199"/>
      <c r="L52" s="200"/>
      <c r="M52" s="201" t="s">
        <v>16</v>
      </c>
      <c r="N52" s="199"/>
      <c r="O52" s="200"/>
      <c r="P52" s="198" t="s">
        <v>85</v>
      </c>
      <c r="Q52" s="202"/>
      <c r="R52" s="203"/>
      <c r="S52" s="233"/>
      <c r="T52" s="233"/>
      <c r="U52" s="233"/>
    </row>
    <row r="53" spans="1:21" ht="15" customHeight="1">
      <c r="A53" s="370" t="s">
        <v>9</v>
      </c>
      <c r="B53" s="209" t="s">
        <v>127</v>
      </c>
      <c r="C53" s="206" t="s">
        <v>128</v>
      </c>
      <c r="D53" s="204" t="s">
        <v>9</v>
      </c>
      <c r="E53" s="205" t="s">
        <v>127</v>
      </c>
      <c r="F53" s="206" t="s">
        <v>128</v>
      </c>
      <c r="G53" s="370" t="s">
        <v>9</v>
      </c>
      <c r="H53" s="209" t="s">
        <v>127</v>
      </c>
      <c r="I53" s="206" t="s">
        <v>128</v>
      </c>
      <c r="J53" s="370" t="s">
        <v>9</v>
      </c>
      <c r="K53" s="209" t="s">
        <v>127</v>
      </c>
      <c r="L53" s="206" t="s">
        <v>128</v>
      </c>
      <c r="M53" s="370" t="s">
        <v>9</v>
      </c>
      <c r="N53" s="209" t="s">
        <v>127</v>
      </c>
      <c r="O53" s="206" t="s">
        <v>128</v>
      </c>
      <c r="P53" s="204" t="s">
        <v>9</v>
      </c>
      <c r="Q53" s="209" t="s">
        <v>127</v>
      </c>
      <c r="R53" s="206" t="s">
        <v>128</v>
      </c>
      <c r="S53" s="233"/>
      <c r="T53" s="233"/>
      <c r="U53" s="233"/>
    </row>
    <row r="54" spans="1:21" ht="15" customHeight="1">
      <c r="A54" s="399"/>
      <c r="B54" s="400"/>
      <c r="C54" s="387"/>
      <c r="D54" s="351"/>
      <c r="E54" s="353"/>
      <c r="F54" s="387"/>
      <c r="G54" s="401" t="s">
        <v>57</v>
      </c>
      <c r="H54" s="373">
        <v>740</v>
      </c>
      <c r="I54" s="231"/>
      <c r="J54" s="374"/>
      <c r="K54" s="197">
        <v>0</v>
      </c>
      <c r="L54" s="231"/>
      <c r="M54" s="372" t="s">
        <v>385</v>
      </c>
      <c r="N54" s="373">
        <v>2040</v>
      </c>
      <c r="O54" s="231"/>
      <c r="P54" s="226"/>
      <c r="Q54" s="197"/>
      <c r="R54" s="231"/>
      <c r="S54" s="233"/>
      <c r="T54" s="233"/>
      <c r="U54" s="233"/>
    </row>
    <row r="55" spans="1:21" ht="15" customHeight="1">
      <c r="A55" s="376"/>
      <c r="B55" s="402"/>
      <c r="C55" s="387"/>
      <c r="D55" s="226"/>
      <c r="E55" s="288"/>
      <c r="F55" s="387"/>
      <c r="G55" s="349"/>
      <c r="H55" s="197"/>
      <c r="I55" s="387"/>
      <c r="J55" s="349"/>
      <c r="K55" s="197"/>
      <c r="L55" s="387"/>
      <c r="M55" s="349"/>
      <c r="N55" s="197"/>
      <c r="O55" s="387"/>
      <c r="P55" s="226"/>
      <c r="Q55" s="197"/>
      <c r="R55" s="387"/>
      <c r="S55" s="233"/>
      <c r="T55" s="233"/>
      <c r="U55" s="233"/>
    </row>
    <row r="56" spans="1:21" ht="15" customHeight="1">
      <c r="A56" s="350"/>
      <c r="B56" s="380"/>
      <c r="C56" s="395"/>
      <c r="D56" s="329"/>
      <c r="E56" s="272"/>
      <c r="F56" s="395"/>
      <c r="G56" s="382"/>
      <c r="H56" s="274"/>
      <c r="I56" s="395"/>
      <c r="J56" s="350"/>
      <c r="K56" s="274"/>
      <c r="L56" s="395"/>
      <c r="M56" s="350"/>
      <c r="N56" s="274"/>
      <c r="O56" s="395"/>
      <c r="P56" s="403"/>
      <c r="Q56" s="274"/>
      <c r="R56" s="395"/>
      <c r="S56" s="233"/>
      <c r="T56" s="233"/>
      <c r="U56" s="233"/>
    </row>
    <row r="57" spans="1:21" ht="16.5" customHeight="1" thickBot="1">
      <c r="A57" s="383" t="s">
        <v>15</v>
      </c>
      <c r="B57" s="303">
        <f>SUM(B54:B56)</f>
        <v>0</v>
      </c>
      <c r="C57" s="398">
        <f>SUM(C54:C56)</f>
        <v>0</v>
      </c>
      <c r="D57" s="250" t="s">
        <v>15</v>
      </c>
      <c r="E57" s="302">
        <f>SUM(E54:E56)</f>
        <v>0</v>
      </c>
      <c r="F57" s="398">
        <f>SUM(F54:F56)</f>
        <v>0</v>
      </c>
      <c r="G57" s="383" t="s">
        <v>15</v>
      </c>
      <c r="H57" s="303">
        <f>SUM(H54:H56)</f>
        <v>740</v>
      </c>
      <c r="I57" s="398">
        <f>SUM(I54:I56)</f>
        <v>0</v>
      </c>
      <c r="J57" s="383" t="s">
        <v>15</v>
      </c>
      <c r="K57" s="303">
        <f>SUM(K54:K56)</f>
        <v>0</v>
      </c>
      <c r="L57" s="398">
        <f>SUM(L54:L56)</f>
        <v>0</v>
      </c>
      <c r="M57" s="383" t="s">
        <v>15</v>
      </c>
      <c r="N57" s="303">
        <f>SUM(N54:N56)</f>
        <v>2040</v>
      </c>
      <c r="O57" s="398">
        <f>SUM(O54:O56)</f>
        <v>0</v>
      </c>
      <c r="P57" s="250" t="s">
        <v>15</v>
      </c>
      <c r="Q57" s="303">
        <f>SUM(Q54:Q56)</f>
        <v>0</v>
      </c>
      <c r="R57" s="398">
        <f>SUM(R54:R56)</f>
        <v>0</v>
      </c>
      <c r="S57" s="233"/>
      <c r="T57" s="233"/>
      <c r="U57" s="233"/>
    </row>
    <row r="58" spans="1:21" ht="15" customHeight="1" thickBo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</row>
    <row r="59" spans="1:21" ht="15" customHeight="1" thickBot="1">
      <c r="A59" s="130" t="s">
        <v>390</v>
      </c>
      <c r="B59" s="305"/>
      <c r="C59" s="306" t="s">
        <v>68</v>
      </c>
      <c r="D59" s="432" t="s">
        <v>50</v>
      </c>
      <c r="E59" s="433"/>
      <c r="F59" s="307" t="s">
        <v>2</v>
      </c>
      <c r="G59" s="308">
        <f>B68+E68+H68+K68+N68+Q68</f>
        <v>7500</v>
      </c>
      <c r="H59" s="309" t="s">
        <v>3</v>
      </c>
      <c r="I59" s="310">
        <f>C68+F68+I68+L68+O68+R68</f>
        <v>0</v>
      </c>
      <c r="J59" s="311"/>
      <c r="K59" s="233"/>
      <c r="L59" s="233"/>
      <c r="M59" s="312"/>
      <c r="N59" s="233"/>
      <c r="O59" s="233"/>
      <c r="P59" s="233"/>
      <c r="Q59" s="233"/>
      <c r="R59" s="233"/>
      <c r="S59" s="233"/>
      <c r="T59" s="233"/>
      <c r="U59" s="233"/>
    </row>
    <row r="60" spans="1:21" ht="9" customHeight="1" thickBo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  <row r="61" spans="1:21" ht="15" customHeight="1">
      <c r="A61" s="198" t="s">
        <v>4</v>
      </c>
      <c r="B61" s="199"/>
      <c r="C61" s="200"/>
      <c r="D61" s="201" t="s">
        <v>5</v>
      </c>
      <c r="E61" s="199"/>
      <c r="F61" s="200"/>
      <c r="G61" s="201" t="s">
        <v>6</v>
      </c>
      <c r="H61" s="199"/>
      <c r="I61" s="200"/>
      <c r="J61" s="201" t="s">
        <v>7</v>
      </c>
      <c r="K61" s="199"/>
      <c r="L61" s="200"/>
      <c r="M61" s="201" t="s">
        <v>16</v>
      </c>
      <c r="N61" s="199"/>
      <c r="O61" s="200"/>
      <c r="P61" s="198" t="s">
        <v>83</v>
      </c>
      <c r="Q61" s="202"/>
      <c r="R61" s="203"/>
      <c r="S61" s="233"/>
      <c r="T61" s="233"/>
      <c r="U61" s="233"/>
    </row>
    <row r="62" spans="1:21" ht="15" customHeight="1">
      <c r="A62" s="204" t="s">
        <v>9</v>
      </c>
      <c r="B62" s="205" t="s">
        <v>127</v>
      </c>
      <c r="C62" s="206" t="s">
        <v>128</v>
      </c>
      <c r="D62" s="204" t="s">
        <v>9</v>
      </c>
      <c r="E62" s="205" t="s">
        <v>127</v>
      </c>
      <c r="F62" s="206" t="s">
        <v>128</v>
      </c>
      <c r="G62" s="204" t="s">
        <v>9</v>
      </c>
      <c r="H62" s="205" t="s">
        <v>127</v>
      </c>
      <c r="I62" s="206" t="s">
        <v>128</v>
      </c>
      <c r="J62" s="204" t="s">
        <v>9</v>
      </c>
      <c r="K62" s="205" t="s">
        <v>127</v>
      </c>
      <c r="L62" s="206" t="s">
        <v>128</v>
      </c>
      <c r="M62" s="204" t="s">
        <v>9</v>
      </c>
      <c r="N62" s="205" t="s">
        <v>127</v>
      </c>
      <c r="O62" s="206" t="s">
        <v>128</v>
      </c>
      <c r="P62" s="204" t="s">
        <v>9</v>
      </c>
      <c r="Q62" s="209" t="s">
        <v>127</v>
      </c>
      <c r="R62" s="206" t="s">
        <v>128</v>
      </c>
      <c r="S62" s="233"/>
      <c r="T62" s="233"/>
      <c r="U62" s="233"/>
    </row>
    <row r="63" spans="1:21" ht="15" customHeight="1">
      <c r="A63" s="217"/>
      <c r="B63" s="315"/>
      <c r="C63" s="387"/>
      <c r="D63" s="217"/>
      <c r="E63" s="191"/>
      <c r="F63" s="387"/>
      <c r="G63" s="217" t="s">
        <v>51</v>
      </c>
      <c r="H63" s="373">
        <v>910</v>
      </c>
      <c r="I63" s="231"/>
      <c r="J63" s="217" t="s">
        <v>51</v>
      </c>
      <c r="K63" s="373">
        <v>410</v>
      </c>
      <c r="L63" s="231"/>
      <c r="M63" s="219" t="s">
        <v>315</v>
      </c>
      <c r="N63" s="373">
        <v>1600</v>
      </c>
      <c r="O63" s="231"/>
      <c r="P63" s="217"/>
      <c r="Q63" s="373"/>
      <c r="R63" s="231"/>
      <c r="S63" s="233"/>
      <c r="T63" s="233"/>
      <c r="U63" s="233"/>
    </row>
    <row r="64" spans="1:21" ht="15" customHeight="1">
      <c r="A64" s="217"/>
      <c r="B64" s="315"/>
      <c r="C64" s="387"/>
      <c r="D64" s="217"/>
      <c r="E64" s="191"/>
      <c r="F64" s="387"/>
      <c r="G64" s="217" t="s">
        <v>52</v>
      </c>
      <c r="H64" s="232">
        <v>1090</v>
      </c>
      <c r="I64" s="231"/>
      <c r="J64" s="217"/>
      <c r="K64" s="191"/>
      <c r="L64" s="387"/>
      <c r="M64" s="219" t="s">
        <v>380</v>
      </c>
      <c r="N64" s="232">
        <v>1860</v>
      </c>
      <c r="O64" s="231"/>
      <c r="P64" s="235"/>
      <c r="Q64" s="232"/>
      <c r="R64" s="231"/>
      <c r="S64" s="233"/>
      <c r="T64" s="233"/>
      <c r="U64" s="233"/>
    </row>
    <row r="65" spans="1:21" ht="14.25" customHeight="1">
      <c r="A65" s="217"/>
      <c r="B65" s="315"/>
      <c r="C65" s="387"/>
      <c r="D65" s="235"/>
      <c r="E65" s="191"/>
      <c r="F65" s="387"/>
      <c r="G65" s="217" t="s">
        <v>181</v>
      </c>
      <c r="H65" s="232">
        <v>280</v>
      </c>
      <c r="I65" s="231"/>
      <c r="J65" s="217"/>
      <c r="K65" s="191"/>
      <c r="L65" s="387"/>
      <c r="M65" s="219" t="s">
        <v>359</v>
      </c>
      <c r="N65" s="232">
        <v>1350</v>
      </c>
      <c r="O65" s="231"/>
      <c r="P65" s="235"/>
      <c r="Q65" s="232"/>
      <c r="R65" s="231"/>
      <c r="S65" s="233"/>
      <c r="T65" s="233"/>
      <c r="U65" s="233"/>
    </row>
    <row r="66" spans="1:21" ht="16.5" customHeight="1">
      <c r="A66" s="217"/>
      <c r="B66" s="315"/>
      <c r="C66" s="387"/>
      <c r="D66" s="217"/>
      <c r="E66" s="191"/>
      <c r="F66" s="387"/>
      <c r="G66" s="217"/>
      <c r="H66" s="191"/>
      <c r="I66" s="387"/>
      <c r="J66" s="217"/>
      <c r="K66" s="191"/>
      <c r="L66" s="387"/>
      <c r="M66" s="217"/>
      <c r="N66" s="191"/>
      <c r="O66" s="387"/>
      <c r="P66" s="217"/>
      <c r="Q66" s="232"/>
      <c r="R66" s="231"/>
      <c r="S66" s="233"/>
      <c r="T66" s="233"/>
      <c r="U66" s="233"/>
    </row>
    <row r="67" spans="1:21" ht="15" customHeight="1">
      <c r="A67" s="244"/>
      <c r="B67" s="245"/>
      <c r="C67" s="395"/>
      <c r="D67" s="258"/>
      <c r="E67" s="259"/>
      <c r="F67" s="395"/>
      <c r="G67" s="258"/>
      <c r="H67" s="259"/>
      <c r="I67" s="395"/>
      <c r="J67" s="244"/>
      <c r="K67" s="259"/>
      <c r="L67" s="395"/>
      <c r="M67" s="219" t="s">
        <v>316</v>
      </c>
      <c r="N67" s="404">
        <v>0</v>
      </c>
      <c r="O67" s="231"/>
      <c r="P67" s="244"/>
      <c r="Q67" s="404"/>
      <c r="R67" s="231"/>
      <c r="S67" s="233"/>
      <c r="T67" s="233"/>
      <c r="U67" s="233"/>
    </row>
    <row r="68" spans="1:21" ht="16.5" customHeight="1" thickBot="1">
      <c r="A68" s="250" t="s">
        <v>15</v>
      </c>
      <c r="B68" s="302">
        <f>SUM(B63:B67)</f>
        <v>0</v>
      </c>
      <c r="C68" s="398">
        <f>SUM(C63:C67)</f>
        <v>0</v>
      </c>
      <c r="D68" s="250" t="s">
        <v>15</v>
      </c>
      <c r="E68" s="302">
        <f>SUM(E63:E67)</f>
        <v>0</v>
      </c>
      <c r="F68" s="398">
        <f>SUM(F63:F67)</f>
        <v>0</v>
      </c>
      <c r="G68" s="250" t="s">
        <v>15</v>
      </c>
      <c r="H68" s="302">
        <f>SUM(H63:H67)</f>
        <v>2280</v>
      </c>
      <c r="I68" s="398">
        <f>SUM(I63:I67)</f>
        <v>0</v>
      </c>
      <c r="J68" s="250" t="s">
        <v>15</v>
      </c>
      <c r="K68" s="302">
        <f>SUM(K63:K67)</f>
        <v>410</v>
      </c>
      <c r="L68" s="398">
        <f>SUM(L63:L67)</f>
        <v>0</v>
      </c>
      <c r="M68" s="250" t="s">
        <v>15</v>
      </c>
      <c r="N68" s="302">
        <f>SUM(N63:N67)</f>
        <v>4810</v>
      </c>
      <c r="O68" s="398">
        <f>SUM(O63:O67)</f>
        <v>0</v>
      </c>
      <c r="P68" s="250" t="s">
        <v>15</v>
      </c>
      <c r="Q68" s="303">
        <f>SUM(Q63:Q67)</f>
        <v>0</v>
      </c>
      <c r="R68" s="398">
        <f>SUM(R63:R67)</f>
        <v>0</v>
      </c>
      <c r="S68" s="233"/>
      <c r="T68" s="233"/>
      <c r="U68" s="233"/>
    </row>
    <row r="69" spans="1:21" ht="15" customHeight="1" thickBot="1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</row>
    <row r="70" spans="1:21" ht="15" customHeight="1" thickBot="1">
      <c r="A70" s="130" t="s">
        <v>390</v>
      </c>
      <c r="B70" s="305"/>
      <c r="C70" s="306" t="s">
        <v>69</v>
      </c>
      <c r="D70" s="432" t="s">
        <v>53</v>
      </c>
      <c r="E70" s="433"/>
      <c r="F70" s="307" t="s">
        <v>2</v>
      </c>
      <c r="G70" s="308">
        <f>B85+E85+H85+K85+N85+Q85</f>
        <v>4280</v>
      </c>
      <c r="H70" s="309" t="s">
        <v>3</v>
      </c>
      <c r="I70" s="310">
        <f>C85+F85+I85+L85+O85+R85</f>
        <v>0</v>
      </c>
      <c r="J70" s="311"/>
      <c r="K70" s="233"/>
      <c r="L70" s="233"/>
      <c r="M70" s="312"/>
      <c r="N70" s="233"/>
      <c r="O70" s="233"/>
      <c r="P70" s="233"/>
      <c r="Q70" s="233"/>
      <c r="R70" s="233"/>
      <c r="S70" s="233"/>
      <c r="T70" s="233"/>
      <c r="U70" s="233"/>
    </row>
    <row r="71" spans="1:21" ht="9" customHeight="1" thickBot="1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</row>
    <row r="72" spans="1:21" ht="15" customHeight="1">
      <c r="A72" s="198" t="s">
        <v>4</v>
      </c>
      <c r="B72" s="199"/>
      <c r="C72" s="200"/>
      <c r="D72" s="201" t="s">
        <v>5</v>
      </c>
      <c r="E72" s="199"/>
      <c r="F72" s="200"/>
      <c r="G72" s="201" t="s">
        <v>6</v>
      </c>
      <c r="H72" s="199"/>
      <c r="I72" s="200"/>
      <c r="J72" s="201" t="s">
        <v>7</v>
      </c>
      <c r="K72" s="199"/>
      <c r="L72" s="200"/>
      <c r="M72" s="201" t="s">
        <v>16</v>
      </c>
      <c r="N72" s="199"/>
      <c r="O72" s="200"/>
      <c r="P72" s="198" t="s">
        <v>83</v>
      </c>
      <c r="Q72" s="202"/>
      <c r="R72" s="203"/>
      <c r="S72" s="233"/>
      <c r="T72" s="233"/>
      <c r="U72" s="233"/>
    </row>
    <row r="73" spans="1:21" ht="15" customHeight="1">
      <c r="A73" s="204" t="s">
        <v>9</v>
      </c>
      <c r="B73" s="205" t="s">
        <v>127</v>
      </c>
      <c r="C73" s="206" t="s">
        <v>128</v>
      </c>
      <c r="D73" s="204" t="s">
        <v>9</v>
      </c>
      <c r="E73" s="205" t="s">
        <v>127</v>
      </c>
      <c r="F73" s="206" t="s">
        <v>128</v>
      </c>
      <c r="G73" s="204" t="s">
        <v>9</v>
      </c>
      <c r="H73" s="205" t="s">
        <v>127</v>
      </c>
      <c r="I73" s="206" t="s">
        <v>128</v>
      </c>
      <c r="J73" s="204" t="s">
        <v>9</v>
      </c>
      <c r="K73" s="205" t="s">
        <v>127</v>
      </c>
      <c r="L73" s="206" t="s">
        <v>128</v>
      </c>
      <c r="M73" s="204" t="s">
        <v>9</v>
      </c>
      <c r="N73" s="205" t="s">
        <v>127</v>
      </c>
      <c r="O73" s="206" t="s">
        <v>128</v>
      </c>
      <c r="P73" s="204" t="s">
        <v>9</v>
      </c>
      <c r="Q73" s="209" t="s">
        <v>127</v>
      </c>
      <c r="R73" s="206" t="s">
        <v>128</v>
      </c>
      <c r="S73" s="233"/>
      <c r="T73" s="233"/>
      <c r="U73" s="233"/>
    </row>
    <row r="74" spans="1:21" ht="15" customHeight="1">
      <c r="A74" s="323" t="s">
        <v>157</v>
      </c>
      <c r="B74" s="346"/>
      <c r="C74" s="387"/>
      <c r="D74" s="323" t="s">
        <v>157</v>
      </c>
      <c r="E74" s="346"/>
      <c r="F74" s="387"/>
      <c r="G74" s="323" t="s">
        <v>157</v>
      </c>
      <c r="H74" s="346"/>
      <c r="I74" s="387"/>
      <c r="J74" s="323" t="s">
        <v>157</v>
      </c>
      <c r="K74" s="346"/>
      <c r="L74" s="387"/>
      <c r="M74" s="323" t="s">
        <v>157</v>
      </c>
      <c r="N74" s="346"/>
      <c r="O74" s="387"/>
      <c r="P74" s="323" t="s">
        <v>157</v>
      </c>
      <c r="Q74" s="347"/>
      <c r="R74" s="387"/>
      <c r="S74" s="233"/>
      <c r="T74" s="233"/>
      <c r="U74" s="233"/>
    </row>
    <row r="75" spans="1:21" ht="15" customHeight="1">
      <c r="A75" s="226"/>
      <c r="B75" s="337"/>
      <c r="C75" s="387"/>
      <c r="D75" s="226"/>
      <c r="E75" s="288"/>
      <c r="F75" s="387"/>
      <c r="G75" s="226" t="s">
        <v>125</v>
      </c>
      <c r="H75" s="405">
        <v>710</v>
      </c>
      <c r="I75" s="218"/>
      <c r="J75" s="226"/>
      <c r="K75" s="197"/>
      <c r="L75" s="231"/>
      <c r="M75" s="386" t="s">
        <v>379</v>
      </c>
      <c r="N75" s="288">
        <v>980</v>
      </c>
      <c r="O75" s="231"/>
      <c r="P75" s="226"/>
      <c r="Q75" s="197"/>
      <c r="R75" s="231"/>
      <c r="S75" s="233"/>
      <c r="T75" s="233"/>
      <c r="U75" s="233"/>
    </row>
    <row r="76" spans="1:21" ht="15" customHeight="1">
      <c r="A76" s="226"/>
      <c r="B76" s="337"/>
      <c r="C76" s="387"/>
      <c r="D76" s="226"/>
      <c r="E76" s="288"/>
      <c r="F76" s="387"/>
      <c r="G76" s="226" t="s">
        <v>54</v>
      </c>
      <c r="H76" s="190">
        <v>260</v>
      </c>
      <c r="I76" s="220"/>
      <c r="J76" s="226"/>
      <c r="K76" s="288"/>
      <c r="L76" s="387"/>
      <c r="M76" s="459" t="s">
        <v>317</v>
      </c>
      <c r="N76" s="191">
        <v>1000</v>
      </c>
      <c r="O76" s="231"/>
      <c r="P76" s="226"/>
      <c r="Q76" s="197"/>
      <c r="R76" s="231"/>
      <c r="S76" s="233"/>
      <c r="T76" s="233"/>
      <c r="U76" s="233"/>
    </row>
    <row r="77" spans="1:21" ht="15" customHeight="1">
      <c r="A77" s="226"/>
      <c r="B77" s="337"/>
      <c r="C77" s="387"/>
      <c r="D77" s="226"/>
      <c r="E77" s="288"/>
      <c r="F77" s="387"/>
      <c r="G77" s="226" t="s">
        <v>55</v>
      </c>
      <c r="H77" s="190">
        <v>120</v>
      </c>
      <c r="I77" s="220"/>
      <c r="J77" s="226"/>
      <c r="K77" s="288"/>
      <c r="L77" s="387"/>
      <c r="M77" s="386" t="s">
        <v>318</v>
      </c>
      <c r="N77" s="191">
        <v>320</v>
      </c>
      <c r="O77" s="231"/>
      <c r="P77" s="226"/>
      <c r="Q77" s="197"/>
      <c r="R77" s="231"/>
      <c r="S77" s="233"/>
      <c r="T77" s="233"/>
      <c r="U77" s="233"/>
    </row>
    <row r="78" spans="1:21" ht="15" customHeight="1">
      <c r="A78" s="226"/>
      <c r="B78" s="337"/>
      <c r="C78" s="387"/>
      <c r="D78" s="406"/>
      <c r="E78" s="288"/>
      <c r="F78" s="387"/>
      <c r="G78" s="226"/>
      <c r="H78" s="288"/>
      <c r="I78" s="387"/>
      <c r="J78" s="226"/>
      <c r="K78" s="288"/>
      <c r="L78" s="387"/>
      <c r="M78" s="386" t="s">
        <v>320</v>
      </c>
      <c r="N78" s="191">
        <v>370</v>
      </c>
      <c r="O78" s="231"/>
      <c r="P78" s="226"/>
      <c r="Q78" s="197"/>
      <c r="R78" s="231"/>
      <c r="S78" s="233"/>
      <c r="T78" s="233"/>
      <c r="U78" s="233"/>
    </row>
    <row r="79" spans="1:21" ht="15" customHeight="1">
      <c r="A79" s="329"/>
      <c r="B79" s="338"/>
      <c r="C79" s="387"/>
      <c r="D79" s="329"/>
      <c r="E79" s="272"/>
      <c r="F79" s="387"/>
      <c r="G79" s="329"/>
      <c r="H79" s="272"/>
      <c r="I79" s="387"/>
      <c r="J79" s="329"/>
      <c r="K79" s="272"/>
      <c r="L79" s="387"/>
      <c r="M79" s="329" t="s">
        <v>319</v>
      </c>
      <c r="N79" s="191">
        <v>20</v>
      </c>
      <c r="O79" s="231"/>
      <c r="P79" s="403"/>
      <c r="Q79" s="274"/>
      <c r="R79" s="387"/>
      <c r="S79" s="233"/>
      <c r="T79" s="233"/>
      <c r="U79" s="233"/>
    </row>
    <row r="80" spans="1:21" ht="16.5" customHeight="1">
      <c r="A80" s="326" t="s">
        <v>139</v>
      </c>
      <c r="B80" s="327">
        <f>SUM(B75:B79)</f>
        <v>0</v>
      </c>
      <c r="C80" s="393">
        <f>SUM(C75:C79)</f>
        <v>0</v>
      </c>
      <c r="D80" s="326" t="s">
        <v>139</v>
      </c>
      <c r="E80" s="278">
        <f>SUM(E75:E79)</f>
        <v>0</v>
      </c>
      <c r="F80" s="393">
        <f>SUM(F75:F79)</f>
        <v>0</v>
      </c>
      <c r="G80" s="326" t="s">
        <v>139</v>
      </c>
      <c r="H80" s="278">
        <f>SUM(H75:H79)</f>
        <v>1090</v>
      </c>
      <c r="I80" s="393">
        <f>SUM(I75:I79)</f>
        <v>0</v>
      </c>
      <c r="J80" s="326" t="s">
        <v>139</v>
      </c>
      <c r="K80" s="278">
        <f>SUM(K75:K79)</f>
        <v>0</v>
      </c>
      <c r="L80" s="393">
        <f>SUM(L75:L79)</f>
        <v>0</v>
      </c>
      <c r="M80" s="326" t="s">
        <v>139</v>
      </c>
      <c r="N80" s="278">
        <f>SUM(N75:N79)</f>
        <v>2690</v>
      </c>
      <c r="O80" s="393">
        <f>SUM(O75:O79)</f>
        <v>0</v>
      </c>
      <c r="P80" s="326" t="s">
        <v>139</v>
      </c>
      <c r="Q80" s="281">
        <f>SUM(Q75:Q79)</f>
        <v>0</v>
      </c>
      <c r="R80" s="393">
        <f>SUM(R75:R79)</f>
        <v>0</v>
      </c>
      <c r="S80" s="233"/>
      <c r="T80" s="233"/>
      <c r="U80" s="233"/>
    </row>
    <row r="81" spans="1:21" ht="15" customHeight="1">
      <c r="A81" s="217"/>
      <c r="B81" s="315"/>
      <c r="C81" s="394"/>
      <c r="D81" s="217"/>
      <c r="E81" s="191"/>
      <c r="F81" s="394"/>
      <c r="G81" s="284" t="s">
        <v>154</v>
      </c>
      <c r="H81" s="191"/>
      <c r="I81" s="394"/>
      <c r="J81" s="284" t="s">
        <v>154</v>
      </c>
      <c r="K81" s="191"/>
      <c r="L81" s="394"/>
      <c r="M81" s="284" t="s">
        <v>154</v>
      </c>
      <c r="N81" s="191"/>
      <c r="O81" s="394"/>
      <c r="P81" s="284" t="s">
        <v>154</v>
      </c>
      <c r="Q81" s="191"/>
      <c r="R81" s="394"/>
      <c r="S81" s="233"/>
      <c r="T81" s="233"/>
      <c r="U81" s="233"/>
    </row>
    <row r="82" spans="1:21" ht="15" customHeight="1">
      <c r="A82" s="244"/>
      <c r="B82" s="245"/>
      <c r="C82" s="394"/>
      <c r="D82" s="244"/>
      <c r="E82" s="259"/>
      <c r="F82" s="394"/>
      <c r="G82" s="244"/>
      <c r="H82" s="259"/>
      <c r="I82" s="394"/>
      <c r="J82" s="217"/>
      <c r="K82" s="259"/>
      <c r="L82" s="394"/>
      <c r="M82" s="429" t="s">
        <v>321</v>
      </c>
      <c r="N82" s="197">
        <v>310</v>
      </c>
      <c r="O82" s="231"/>
      <c r="P82" s="407"/>
      <c r="Q82" s="232"/>
      <c r="R82" s="231"/>
      <c r="S82" s="233"/>
      <c r="T82" s="233"/>
      <c r="U82" s="233"/>
    </row>
    <row r="83" spans="1:21" ht="15" customHeight="1">
      <c r="A83" s="329"/>
      <c r="B83" s="338"/>
      <c r="C83" s="387"/>
      <c r="D83" s="329"/>
      <c r="E83" s="272"/>
      <c r="F83" s="387"/>
      <c r="G83" s="350"/>
      <c r="H83" s="274">
        <v>0</v>
      </c>
      <c r="I83" s="387"/>
      <c r="J83" s="222"/>
      <c r="K83" s="274"/>
      <c r="L83" s="387"/>
      <c r="M83" s="420" t="s">
        <v>322</v>
      </c>
      <c r="N83" s="232">
        <v>190</v>
      </c>
      <c r="O83" s="231"/>
      <c r="P83" s="329"/>
      <c r="Q83" s="274"/>
      <c r="R83" s="231"/>
      <c r="S83" s="233"/>
      <c r="T83" s="233"/>
      <c r="U83" s="233"/>
    </row>
    <row r="84" spans="1:21" ht="15" customHeight="1">
      <c r="A84" s="340" t="s">
        <v>139</v>
      </c>
      <c r="B84" s="338">
        <f>SUM(B83:B83)</f>
        <v>0</v>
      </c>
      <c r="C84" s="395">
        <f>SUM(C83:C83)</f>
        <v>0</v>
      </c>
      <c r="D84" s="340" t="s">
        <v>139</v>
      </c>
      <c r="E84" s="272">
        <f>SUM(E83:E83)</f>
        <v>0</v>
      </c>
      <c r="F84" s="395">
        <f>SUM(F83:F83)</f>
        <v>0</v>
      </c>
      <c r="G84" s="340" t="s">
        <v>139</v>
      </c>
      <c r="H84" s="272">
        <f>SUM(H82:H83)</f>
        <v>0</v>
      </c>
      <c r="I84" s="395">
        <f>SUM(I83:I83)</f>
        <v>0</v>
      </c>
      <c r="J84" s="340" t="s">
        <v>139</v>
      </c>
      <c r="K84" s="408">
        <f>SUM(K82:K83)</f>
        <v>0</v>
      </c>
      <c r="L84" s="395">
        <f>SUM(L83:L83)</f>
        <v>0</v>
      </c>
      <c r="M84" s="340" t="s">
        <v>139</v>
      </c>
      <c r="N84" s="408">
        <f>SUM(N82:N83)</f>
        <v>500</v>
      </c>
      <c r="O84" s="395">
        <f>SUM(O82:O83)</f>
        <v>0</v>
      </c>
      <c r="P84" s="340" t="s">
        <v>139</v>
      </c>
      <c r="Q84" s="274">
        <f>SUM(Q82:Q83)</f>
        <v>0</v>
      </c>
      <c r="R84" s="395">
        <f>SUM(R82:R83)</f>
        <v>0</v>
      </c>
      <c r="S84" s="233"/>
      <c r="T84" s="233"/>
      <c r="U84" s="233"/>
    </row>
    <row r="85" spans="1:21" ht="16.5" customHeight="1" thickBot="1">
      <c r="A85" s="250" t="s">
        <v>15</v>
      </c>
      <c r="B85" s="302">
        <f>SUM(B80,B84)</f>
        <v>0</v>
      </c>
      <c r="C85" s="398">
        <f>SUM(C80,C84)</f>
        <v>0</v>
      </c>
      <c r="D85" s="250" t="s">
        <v>15</v>
      </c>
      <c r="E85" s="302">
        <f>SUM(E80,E84)</f>
        <v>0</v>
      </c>
      <c r="F85" s="398">
        <f>SUM(F80,F84)</f>
        <v>0</v>
      </c>
      <c r="G85" s="250" t="s">
        <v>15</v>
      </c>
      <c r="H85" s="302">
        <f>SUM(H80,H84)</f>
        <v>1090</v>
      </c>
      <c r="I85" s="398">
        <f>SUM(I80,I84)</f>
        <v>0</v>
      </c>
      <c r="J85" s="250" t="s">
        <v>15</v>
      </c>
      <c r="K85" s="302">
        <f>SUM(K80,K84)</f>
        <v>0</v>
      </c>
      <c r="L85" s="398">
        <f>SUM(L80,L84)</f>
        <v>0</v>
      </c>
      <c r="M85" s="250" t="s">
        <v>15</v>
      </c>
      <c r="N85" s="302">
        <f>SUM(N80,N84)</f>
        <v>3190</v>
      </c>
      <c r="O85" s="398">
        <f>SUM(O80,O84)</f>
        <v>0</v>
      </c>
      <c r="P85" s="250" t="s">
        <v>15</v>
      </c>
      <c r="Q85" s="303">
        <f>SUM(Q80,Q84)</f>
        <v>0</v>
      </c>
      <c r="R85" s="398">
        <f>SUM(R80,R84)</f>
        <v>0</v>
      </c>
      <c r="S85" s="233"/>
      <c r="T85" s="233"/>
      <c r="U85" s="233"/>
    </row>
    <row r="86" spans="1:21" ht="13.5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416" t="s">
        <v>257</v>
      </c>
      <c r="N86" s="233"/>
      <c r="O86" s="233"/>
      <c r="P86" s="233"/>
      <c r="Q86" s="233"/>
      <c r="R86" s="233"/>
      <c r="S86" s="233"/>
      <c r="T86" s="233"/>
      <c r="U86" s="233"/>
    </row>
  </sheetData>
  <sheetProtection/>
  <mergeCells count="5">
    <mergeCell ref="M3:N3"/>
    <mergeCell ref="F3:H3"/>
    <mergeCell ref="K3:L3"/>
    <mergeCell ref="A3:E3"/>
    <mergeCell ref="T33:U33"/>
  </mergeCells>
  <conditionalFormatting sqref="C9:C33 F9:F33 L9:L33 R9:R33 C35:C43 F35:F43 I35:I43 L35:L43 R35:R43 C45:C46 F45:F46 I45:I46 L45:L46 O45:O46 R45:R46 O27:O33 O63:O65 O67 I9:I16 I18:I33 O9:O25 O35:O40">
    <cfRule type="cellIs" priority="9" dxfId="28" operator="greaterThan" stopIfTrue="1">
      <formula>B9</formula>
    </cfRule>
  </conditionalFormatting>
  <conditionalFormatting sqref="C54:C56 F54:F56 I54:I56 L54:L56 O54:O56 R54:R56 C63:C67 F63:F67 I63:I67 L63:L67 R63:R67">
    <cfRule type="cellIs" priority="8" dxfId="28" operator="greaterThan" stopIfTrue="1">
      <formula>B54</formula>
    </cfRule>
  </conditionalFormatting>
  <conditionalFormatting sqref="C74:C79 F74:F79 I74:I79 L74:L79 O74:O79 R74:R79 C81:C83 F81:F83 I81:I83 L81:L83 O81:O83 R81:R83">
    <cfRule type="cellIs" priority="7" dxfId="28" operator="greaterThan" stopIfTrue="1">
      <formula>B74</formula>
    </cfRule>
  </conditionalFormatting>
  <conditionalFormatting sqref="O26">
    <cfRule type="cellIs" priority="6" dxfId="28" operator="greaterThan" stopIfTrue="1">
      <formula>N26</formula>
    </cfRule>
  </conditionalFormatting>
  <conditionalFormatting sqref="O42">
    <cfRule type="cellIs" priority="4" dxfId="28" operator="greaterThan" stopIfTrue="1">
      <formula>N42</formula>
    </cfRule>
  </conditionalFormatting>
  <conditionalFormatting sqref="O43">
    <cfRule type="cellIs" priority="3" dxfId="28" operator="greaterThan" stopIfTrue="1">
      <formula>N43</formula>
    </cfRule>
  </conditionalFormatting>
  <conditionalFormatting sqref="O66">
    <cfRule type="cellIs" priority="2" dxfId="28" operator="greaterThan" stopIfTrue="1">
      <formula>N66</formula>
    </cfRule>
  </conditionalFormatting>
  <conditionalFormatting sqref="I17">
    <cfRule type="cellIs" priority="11" dxfId="28" operator="greaterThan" stopIfTrue="1">
      <formula>H16</formula>
    </cfRule>
  </conditionalFormatting>
  <conditionalFormatting sqref="O41">
    <cfRule type="cellIs" priority="1" dxfId="28" operator="greaterThan" stopIfTrue="1">
      <formula>N41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9" scale="67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showZeros="0" zoomScaleSheetLayoutView="70" workbookViewId="0" topLeftCell="A1">
      <selection activeCell="I38" sqref="I38"/>
    </sheetView>
  </sheetViews>
  <sheetFormatPr defaultColWidth="9.00390625" defaultRowHeight="13.5"/>
  <cols>
    <col min="1" max="1" width="8.625" style="30" customWidth="1"/>
    <col min="2" max="2" width="7.375" style="30" customWidth="1"/>
    <col min="3" max="3" width="7.50390625" style="30" customWidth="1"/>
    <col min="4" max="4" width="8.625" style="30" customWidth="1"/>
    <col min="5" max="5" width="7.375" style="30" customWidth="1"/>
    <col min="6" max="6" width="7.50390625" style="30" customWidth="1"/>
    <col min="7" max="7" width="8.625" style="30" customWidth="1"/>
    <col min="8" max="8" width="7.375" style="30" customWidth="1"/>
    <col min="9" max="9" width="7.50390625" style="30" customWidth="1"/>
    <col min="10" max="10" width="8.625" style="30" customWidth="1"/>
    <col min="11" max="11" width="7.375" style="30" customWidth="1"/>
    <col min="12" max="12" width="7.50390625" style="30" customWidth="1"/>
    <col min="13" max="13" width="8.625" style="30" customWidth="1"/>
    <col min="14" max="14" width="7.375" style="30" customWidth="1"/>
    <col min="15" max="15" width="7.50390625" style="30" customWidth="1"/>
    <col min="16" max="16" width="8.625" style="30" customWidth="1"/>
    <col min="17" max="17" width="7.375" style="30" customWidth="1"/>
    <col min="18" max="18" width="7.50390625" style="30" customWidth="1"/>
    <col min="19" max="19" width="0.875" style="30" customWidth="1"/>
    <col min="20" max="16384" width="9.00390625" style="30" customWidth="1"/>
  </cols>
  <sheetData>
    <row r="1" spans="1:10" ht="3.75" customHeight="1" thickBot="1">
      <c r="A1" s="36"/>
      <c r="J1" s="38"/>
    </row>
    <row r="2" spans="1:18" ht="15" customHeight="1">
      <c r="A2" s="83" t="s">
        <v>130</v>
      </c>
      <c r="B2" s="84"/>
      <c r="C2" s="84"/>
      <c r="D2" s="85"/>
      <c r="E2" s="86"/>
      <c r="F2" s="87" t="s">
        <v>131</v>
      </c>
      <c r="G2" s="88"/>
      <c r="H2" s="88"/>
      <c r="I2" s="89"/>
      <c r="J2" s="88" t="s">
        <v>134</v>
      </c>
      <c r="K2" s="87" t="s">
        <v>129</v>
      </c>
      <c r="L2" s="90"/>
      <c r="M2" s="91" t="s">
        <v>133</v>
      </c>
      <c r="N2" s="92"/>
      <c r="O2" s="93"/>
      <c r="P2" s="94"/>
      <c r="Q2" s="1"/>
      <c r="R2" s="95"/>
    </row>
    <row r="3" spans="1:18" ht="35.25" customHeight="1" thickBot="1">
      <c r="A3" s="480">
        <f>'長崎・西彼杵・西海'!A3</f>
        <v>0</v>
      </c>
      <c r="B3" s="481"/>
      <c r="C3" s="481"/>
      <c r="D3" s="481"/>
      <c r="E3" s="482"/>
      <c r="F3" s="485" t="str">
        <f>'長崎・西彼杵・西海'!F3</f>
        <v>令和     年     月     日</v>
      </c>
      <c r="G3" s="486"/>
      <c r="H3" s="486"/>
      <c r="I3" s="96" t="str">
        <f>'長崎・西彼杵・西海'!I3</f>
        <v>(　　)</v>
      </c>
      <c r="J3" s="97">
        <f>'長崎・西彼杵・西海'!J3</f>
        <v>0</v>
      </c>
      <c r="K3" s="487">
        <f>'長崎・西彼杵・西海'!K3</f>
        <v>0</v>
      </c>
      <c r="L3" s="488">
        <f>'長崎・西彼杵・西海'!L3</f>
        <v>0</v>
      </c>
      <c r="M3" s="489"/>
      <c r="N3" s="490"/>
      <c r="O3" s="98"/>
      <c r="P3" s="99"/>
      <c r="Q3" s="69"/>
      <c r="R3" s="69"/>
    </row>
    <row r="4" spans="1:18" ht="1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02"/>
      <c r="P4" s="100"/>
      <c r="R4" s="188" t="s">
        <v>353</v>
      </c>
    </row>
    <row r="5" spans="1:20" ht="16.5" customHeight="1" thickBot="1">
      <c r="A5" s="130" t="s">
        <v>390</v>
      </c>
      <c r="B5" s="60"/>
      <c r="C5" s="61" t="s">
        <v>70</v>
      </c>
      <c r="D5" s="434" t="s">
        <v>62</v>
      </c>
      <c r="E5" s="435"/>
      <c r="F5" s="62" t="s">
        <v>2</v>
      </c>
      <c r="G5" s="63">
        <f>B20+E20+H20+K20+N20+Q20</f>
        <v>5230</v>
      </c>
      <c r="H5" s="64" t="s">
        <v>3</v>
      </c>
      <c r="I5" s="68">
        <f>C20+F20+I20+L20+O20+R20</f>
        <v>0</v>
      </c>
      <c r="J5" s="1"/>
      <c r="K5" s="70"/>
      <c r="L5" s="64" t="s">
        <v>63</v>
      </c>
      <c r="M5" s="71">
        <f>I5+I22+I38+I55+I66</f>
        <v>0</v>
      </c>
      <c r="N5" s="3"/>
      <c r="O5" s="103"/>
      <c r="P5" s="65"/>
      <c r="Q5" s="101"/>
      <c r="R5" s="187" t="s">
        <v>354</v>
      </c>
      <c r="S5" s="65"/>
      <c r="T5" s="65"/>
    </row>
    <row r="6" spans="1:20" ht="9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6.5" customHeight="1">
      <c r="A7" s="146" t="s">
        <v>4</v>
      </c>
      <c r="B7" s="108"/>
      <c r="C7" s="109"/>
      <c r="D7" s="110" t="s">
        <v>5</v>
      </c>
      <c r="E7" s="111"/>
      <c r="F7" s="112"/>
      <c r="G7" s="147" t="s">
        <v>6</v>
      </c>
      <c r="H7" s="108"/>
      <c r="I7" s="109"/>
      <c r="J7" s="110" t="s">
        <v>7</v>
      </c>
      <c r="K7" s="111"/>
      <c r="L7" s="112"/>
      <c r="M7" s="147" t="s">
        <v>126</v>
      </c>
      <c r="N7" s="108"/>
      <c r="O7" s="109"/>
      <c r="P7" s="107" t="s">
        <v>89</v>
      </c>
      <c r="Q7" s="113"/>
      <c r="R7" s="114"/>
      <c r="S7" s="65"/>
      <c r="T7" s="65"/>
    </row>
    <row r="8" spans="1:21" ht="15" customHeight="1">
      <c r="A8" s="144" t="s">
        <v>9</v>
      </c>
      <c r="B8" s="118" t="s">
        <v>127</v>
      </c>
      <c r="C8" s="117" t="s">
        <v>128</v>
      </c>
      <c r="D8" s="115" t="s">
        <v>9</v>
      </c>
      <c r="E8" s="116" t="s">
        <v>127</v>
      </c>
      <c r="F8" s="117" t="s">
        <v>128</v>
      </c>
      <c r="G8" s="115" t="s">
        <v>9</v>
      </c>
      <c r="H8" s="116" t="s">
        <v>127</v>
      </c>
      <c r="I8" s="117" t="s">
        <v>128</v>
      </c>
      <c r="J8" s="115" t="s">
        <v>9</v>
      </c>
      <c r="K8" s="116" t="s">
        <v>127</v>
      </c>
      <c r="L8" s="117" t="s">
        <v>128</v>
      </c>
      <c r="M8" s="115" t="s">
        <v>9</v>
      </c>
      <c r="N8" s="116" t="s">
        <v>127</v>
      </c>
      <c r="O8" s="117" t="s">
        <v>128</v>
      </c>
      <c r="P8" s="115" t="s">
        <v>9</v>
      </c>
      <c r="Q8" s="118" t="s">
        <v>127</v>
      </c>
      <c r="R8" s="117" t="s">
        <v>128</v>
      </c>
      <c r="S8" s="65"/>
      <c r="T8" s="65"/>
      <c r="U8" s="65"/>
    </row>
    <row r="9" spans="1:21" ht="15" customHeight="1">
      <c r="A9" s="152" t="s">
        <v>161</v>
      </c>
      <c r="B9" s="142"/>
      <c r="C9" s="119"/>
      <c r="D9" s="153" t="s">
        <v>161</v>
      </c>
      <c r="E9" s="141"/>
      <c r="F9" s="119"/>
      <c r="G9" s="153" t="s">
        <v>161</v>
      </c>
      <c r="H9" s="141"/>
      <c r="I9" s="119"/>
      <c r="J9" s="153" t="s">
        <v>161</v>
      </c>
      <c r="K9" s="141"/>
      <c r="L9" s="119"/>
      <c r="M9" s="153" t="s">
        <v>161</v>
      </c>
      <c r="N9" s="141"/>
      <c r="O9" s="119"/>
      <c r="P9" s="153" t="s">
        <v>161</v>
      </c>
      <c r="Q9" s="142"/>
      <c r="R9" s="119"/>
      <c r="S9" s="65"/>
      <c r="T9" s="65"/>
      <c r="U9" s="65"/>
    </row>
    <row r="10" spans="1:21" ht="15" customHeight="1">
      <c r="A10" s="143" t="s">
        <v>323</v>
      </c>
      <c r="B10" s="145">
        <v>360</v>
      </c>
      <c r="C10" s="178"/>
      <c r="D10" s="133"/>
      <c r="E10" s="135"/>
      <c r="F10" s="178">
        <v>0</v>
      </c>
      <c r="G10" s="133"/>
      <c r="H10" s="135"/>
      <c r="I10" s="178"/>
      <c r="J10" s="133"/>
      <c r="K10" s="135"/>
      <c r="L10" s="178"/>
      <c r="M10" s="470" t="s">
        <v>376</v>
      </c>
      <c r="N10" s="135">
        <v>2870</v>
      </c>
      <c r="O10" s="178"/>
      <c r="P10" s="133"/>
      <c r="Q10" s="132"/>
      <c r="R10" s="178"/>
      <c r="S10" s="65"/>
      <c r="T10" s="65"/>
      <c r="U10" s="65"/>
    </row>
    <row r="11" spans="1:21" ht="15" customHeight="1">
      <c r="A11" s="154" t="s">
        <v>139</v>
      </c>
      <c r="B11" s="155">
        <f>SUM(B10)</f>
        <v>360</v>
      </c>
      <c r="C11" s="128">
        <f>C10</f>
        <v>0</v>
      </c>
      <c r="D11" s="150" t="s">
        <v>139</v>
      </c>
      <c r="E11" s="58">
        <f>SUM(E10)</f>
        <v>0</v>
      </c>
      <c r="F11" s="128">
        <f>SUM(F10)</f>
        <v>0</v>
      </c>
      <c r="G11" s="150" t="s">
        <v>139</v>
      </c>
      <c r="H11" s="58">
        <f>SUM(H10)</f>
        <v>0</v>
      </c>
      <c r="I11" s="128">
        <f>SUM(I10)</f>
        <v>0</v>
      </c>
      <c r="J11" s="150" t="s">
        <v>139</v>
      </c>
      <c r="K11" s="58">
        <f>SUM(K10)</f>
        <v>0</v>
      </c>
      <c r="L11" s="128">
        <f>SUM(L10)</f>
        <v>0</v>
      </c>
      <c r="M11" s="150" t="s">
        <v>139</v>
      </c>
      <c r="N11" s="58">
        <f>SUM(N10)</f>
        <v>2870</v>
      </c>
      <c r="O11" s="128">
        <f>SUM(O10)</f>
        <v>0</v>
      </c>
      <c r="P11" s="150" t="s">
        <v>139</v>
      </c>
      <c r="Q11" s="123">
        <f>SUM(Q10)</f>
        <v>0</v>
      </c>
      <c r="R11" s="128">
        <f>SUM(R10)</f>
        <v>0</v>
      </c>
      <c r="S11" s="65"/>
      <c r="T11" s="65"/>
      <c r="U11" s="65"/>
    </row>
    <row r="12" spans="1:21" ht="15" customHeight="1">
      <c r="A12" s="156"/>
      <c r="B12" s="157"/>
      <c r="C12" s="158"/>
      <c r="D12" s="159"/>
      <c r="E12" s="160"/>
      <c r="F12" s="158"/>
      <c r="G12" s="156" t="s">
        <v>162</v>
      </c>
      <c r="H12" s="161"/>
      <c r="I12" s="158"/>
      <c r="J12" s="156" t="s">
        <v>162</v>
      </c>
      <c r="K12" s="161"/>
      <c r="L12" s="158"/>
      <c r="M12" s="156" t="s">
        <v>162</v>
      </c>
      <c r="N12" s="161"/>
      <c r="O12" s="158"/>
      <c r="P12" s="159"/>
      <c r="Q12" s="160"/>
      <c r="R12" s="158"/>
      <c r="S12" s="65"/>
      <c r="T12" s="65"/>
      <c r="U12" s="65"/>
    </row>
    <row r="13" spans="1:21" ht="15" customHeight="1">
      <c r="A13" s="131"/>
      <c r="B13" s="145"/>
      <c r="C13" s="148"/>
      <c r="D13" s="133"/>
      <c r="E13" s="132"/>
      <c r="F13" s="148"/>
      <c r="G13" s="133" t="s">
        <v>61</v>
      </c>
      <c r="H13" s="135">
        <v>250</v>
      </c>
      <c r="I13" s="178"/>
      <c r="J13" s="469" t="s">
        <v>324</v>
      </c>
      <c r="K13" s="132">
        <v>0</v>
      </c>
      <c r="L13" s="178"/>
      <c r="M13" s="194" t="s">
        <v>378</v>
      </c>
      <c r="N13" s="132">
        <v>990</v>
      </c>
      <c r="O13" s="178"/>
      <c r="P13" s="133"/>
      <c r="Q13" s="132"/>
      <c r="R13" s="178"/>
      <c r="S13" s="65"/>
      <c r="T13" s="65"/>
      <c r="U13" s="65"/>
    </row>
    <row r="14" spans="1:21" ht="15" customHeight="1">
      <c r="A14" s="131"/>
      <c r="B14" s="145"/>
      <c r="C14" s="148"/>
      <c r="D14" s="133"/>
      <c r="E14" s="135"/>
      <c r="F14" s="148"/>
      <c r="G14" s="133"/>
      <c r="H14" s="135"/>
      <c r="I14" s="148"/>
      <c r="J14" s="133"/>
      <c r="K14" s="135"/>
      <c r="L14" s="148"/>
      <c r="M14" s="194" t="s">
        <v>381</v>
      </c>
      <c r="N14" s="132">
        <v>760</v>
      </c>
      <c r="O14" s="178"/>
      <c r="P14" s="133"/>
      <c r="Q14" s="132"/>
      <c r="R14" s="148"/>
      <c r="S14" s="65"/>
      <c r="T14" s="65"/>
      <c r="U14" s="65"/>
    </row>
    <row r="15" spans="1:21" ht="15" customHeight="1">
      <c r="A15" s="131"/>
      <c r="B15" s="145"/>
      <c r="C15" s="148"/>
      <c r="D15" s="133"/>
      <c r="E15" s="135"/>
      <c r="F15" s="148"/>
      <c r="G15" s="133"/>
      <c r="H15" s="135"/>
      <c r="I15" s="148"/>
      <c r="J15" s="133"/>
      <c r="K15" s="135"/>
      <c r="L15" s="148"/>
      <c r="M15" s="458"/>
      <c r="N15" s="132"/>
      <c r="O15" s="178"/>
      <c r="P15" s="133"/>
      <c r="Q15" s="132"/>
      <c r="R15" s="148"/>
      <c r="S15" s="65"/>
      <c r="T15" s="65"/>
      <c r="U15" s="65"/>
    </row>
    <row r="16" spans="1:21" ht="15" customHeight="1">
      <c r="A16" s="143"/>
      <c r="B16" s="145"/>
      <c r="C16" s="148"/>
      <c r="D16" s="133"/>
      <c r="E16" s="135"/>
      <c r="F16" s="148"/>
      <c r="G16" s="162"/>
      <c r="H16" s="132"/>
      <c r="I16" s="148"/>
      <c r="J16" s="194"/>
      <c r="K16" s="135"/>
      <c r="L16" s="148"/>
      <c r="M16" s="163"/>
      <c r="N16" s="164"/>
      <c r="O16" s="148"/>
      <c r="P16" s="133"/>
      <c r="Q16" s="132"/>
      <c r="R16" s="148"/>
      <c r="S16" s="65"/>
      <c r="T16" s="65"/>
      <c r="U16" s="65"/>
    </row>
    <row r="17" spans="1:21" ht="15" customHeight="1">
      <c r="A17" s="143"/>
      <c r="B17" s="145"/>
      <c r="C17" s="148"/>
      <c r="D17" s="133"/>
      <c r="E17" s="135"/>
      <c r="F17" s="148"/>
      <c r="G17" s="133"/>
      <c r="H17" s="164"/>
      <c r="I17" s="148"/>
      <c r="J17" s="133"/>
      <c r="K17" s="135"/>
      <c r="L17" s="148"/>
      <c r="M17" s="163"/>
      <c r="N17" s="164"/>
      <c r="O17" s="148"/>
      <c r="P17" s="133"/>
      <c r="Q17" s="132"/>
      <c r="R17" s="148"/>
      <c r="S17" s="65"/>
      <c r="T17" s="65"/>
      <c r="U17" s="65"/>
    </row>
    <row r="18" spans="1:21" ht="15" customHeight="1">
      <c r="A18" s="138" t="s">
        <v>139</v>
      </c>
      <c r="B18" s="165">
        <f>SUM(B13:B17)</f>
        <v>0</v>
      </c>
      <c r="C18" s="149">
        <f>SUM(C13:C17)</f>
        <v>0</v>
      </c>
      <c r="D18" s="138" t="s">
        <v>139</v>
      </c>
      <c r="E18" s="136">
        <f>SUM(E13:E17)</f>
        <v>0</v>
      </c>
      <c r="F18" s="149">
        <f>SUM(F13:F17)</f>
        <v>0</v>
      </c>
      <c r="G18" s="138" t="s">
        <v>139</v>
      </c>
      <c r="H18" s="136">
        <f>SUM(H13:H17)</f>
        <v>250</v>
      </c>
      <c r="I18" s="149">
        <f>SUM(I13:I17)</f>
        <v>0</v>
      </c>
      <c r="J18" s="138" t="s">
        <v>139</v>
      </c>
      <c r="K18" s="136">
        <f>SUM(K13:K17)</f>
        <v>0</v>
      </c>
      <c r="L18" s="149">
        <f>SUM(L13:L17)</f>
        <v>0</v>
      </c>
      <c r="M18" s="138" t="s">
        <v>139</v>
      </c>
      <c r="N18" s="136">
        <f>SUM(N13:N17)</f>
        <v>1750</v>
      </c>
      <c r="O18" s="149">
        <f>SUM(O13:O17)</f>
        <v>0</v>
      </c>
      <c r="P18" s="138" t="s">
        <v>139</v>
      </c>
      <c r="Q18" s="139">
        <f>SUM(Q13:Q17)</f>
        <v>0</v>
      </c>
      <c r="R18" s="149">
        <f>SUM(R13:R17)</f>
        <v>0</v>
      </c>
      <c r="S18" s="65"/>
      <c r="T18" s="65"/>
      <c r="U18" s="65"/>
    </row>
    <row r="19" spans="1:21" ht="15" customHeight="1">
      <c r="A19" s="166"/>
      <c r="B19" s="155"/>
      <c r="C19" s="128"/>
      <c r="D19" s="120"/>
      <c r="E19" s="58"/>
      <c r="F19" s="128"/>
      <c r="G19" s="120"/>
      <c r="H19" s="58"/>
      <c r="I19" s="128"/>
      <c r="J19" s="120"/>
      <c r="K19" s="58"/>
      <c r="L19" s="128"/>
      <c r="M19" s="120"/>
      <c r="N19" s="58"/>
      <c r="O19" s="128"/>
      <c r="P19" s="120"/>
      <c r="Q19" s="123"/>
      <c r="R19" s="128"/>
      <c r="S19" s="65"/>
      <c r="T19" s="65"/>
      <c r="U19" s="65"/>
    </row>
    <row r="20" spans="1:21" ht="16.5" customHeight="1" thickBot="1">
      <c r="A20" s="122" t="s">
        <v>15</v>
      </c>
      <c r="B20" s="124">
        <f>SUM(B11,B18)</f>
        <v>360</v>
      </c>
      <c r="C20" s="127">
        <f>SUM(C11,C18)</f>
        <v>0</v>
      </c>
      <c r="D20" s="122" t="s">
        <v>15</v>
      </c>
      <c r="E20" s="124">
        <f>SUM(E11,E18)</f>
        <v>0</v>
      </c>
      <c r="F20" s="127">
        <f>SUM(F11,F18)</f>
        <v>0</v>
      </c>
      <c r="G20" s="122" t="s">
        <v>15</v>
      </c>
      <c r="H20" s="124">
        <f>SUM(H11,H18)</f>
        <v>250</v>
      </c>
      <c r="I20" s="127">
        <f>SUM(I11,I18)</f>
        <v>0</v>
      </c>
      <c r="J20" s="122" t="s">
        <v>15</v>
      </c>
      <c r="K20" s="124">
        <f>SUM(K11,K18)</f>
        <v>0</v>
      </c>
      <c r="L20" s="127">
        <f>SUM(L11,L18)</f>
        <v>0</v>
      </c>
      <c r="M20" s="122" t="s">
        <v>15</v>
      </c>
      <c r="N20" s="124">
        <f>SUM(N11,N18)</f>
        <v>4620</v>
      </c>
      <c r="O20" s="127">
        <f>SUM(O11,O18)</f>
        <v>0</v>
      </c>
      <c r="P20" s="122" t="s">
        <v>15</v>
      </c>
      <c r="Q20" s="125">
        <f>SUM(Q11,Q18)</f>
        <v>0</v>
      </c>
      <c r="R20" s="127">
        <f>SUM(R11,R18)</f>
        <v>0</v>
      </c>
      <c r="S20" s="65"/>
      <c r="T20" s="65"/>
      <c r="U20" s="65"/>
    </row>
    <row r="21" spans="1:21" ht="12" customHeight="1" thickBo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416" t="s">
        <v>257</v>
      </c>
      <c r="L21" s="65"/>
      <c r="M21" s="67"/>
      <c r="N21" s="1"/>
      <c r="O21" s="65"/>
      <c r="P21" s="65"/>
      <c r="Q21" s="69"/>
      <c r="R21" s="69"/>
      <c r="S21" s="65"/>
      <c r="T21" s="65"/>
      <c r="U21" s="65"/>
    </row>
    <row r="22" spans="1:21" ht="16.5" customHeight="1" thickBot="1">
      <c r="A22" s="130" t="s">
        <v>390</v>
      </c>
      <c r="B22" s="60"/>
      <c r="C22" s="61" t="s">
        <v>142</v>
      </c>
      <c r="D22" s="434" t="s">
        <v>116</v>
      </c>
      <c r="E22" s="436"/>
      <c r="F22" s="62" t="s">
        <v>2</v>
      </c>
      <c r="G22" s="63">
        <f>B36+E36+H36+K36+N36+Q36</f>
        <v>6570</v>
      </c>
      <c r="H22" s="64" t="s">
        <v>3</v>
      </c>
      <c r="I22" s="68">
        <f>C36+F36+I36+L36+O36+R36</f>
        <v>0</v>
      </c>
      <c r="J22" s="1"/>
      <c r="K22" s="65"/>
      <c r="L22" s="65"/>
      <c r="M22" s="65"/>
      <c r="N22" s="65"/>
      <c r="O22" s="65"/>
      <c r="P22" s="65"/>
      <c r="Q22" s="72"/>
      <c r="R22" s="72"/>
      <c r="S22" s="65"/>
      <c r="T22" s="65"/>
      <c r="U22" s="65"/>
    </row>
    <row r="23" spans="1:21" ht="9" customHeight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6.5" customHeight="1">
      <c r="A24" s="146" t="s">
        <v>4</v>
      </c>
      <c r="B24" s="108"/>
      <c r="C24" s="109"/>
      <c r="D24" s="110" t="s">
        <v>5</v>
      </c>
      <c r="E24" s="111"/>
      <c r="F24" s="112"/>
      <c r="G24" s="110" t="s">
        <v>6</v>
      </c>
      <c r="H24" s="108"/>
      <c r="I24" s="109"/>
      <c r="J24" s="110" t="s">
        <v>7</v>
      </c>
      <c r="K24" s="111"/>
      <c r="L24" s="112"/>
      <c r="M24" s="147" t="s">
        <v>16</v>
      </c>
      <c r="N24" s="108"/>
      <c r="O24" s="109"/>
      <c r="P24" s="107" t="s">
        <v>90</v>
      </c>
      <c r="Q24" s="113"/>
      <c r="R24" s="114"/>
      <c r="S24" s="65"/>
      <c r="T24" s="65"/>
      <c r="U24" s="65"/>
    </row>
    <row r="25" spans="1:21" ht="15" customHeight="1">
      <c r="A25" s="115" t="s">
        <v>9</v>
      </c>
      <c r="B25" s="116" t="s">
        <v>127</v>
      </c>
      <c r="C25" s="117" t="s">
        <v>128</v>
      </c>
      <c r="D25" s="115" t="s">
        <v>9</v>
      </c>
      <c r="E25" s="116" t="s">
        <v>127</v>
      </c>
      <c r="F25" s="117" t="s">
        <v>128</v>
      </c>
      <c r="G25" s="115" t="s">
        <v>9</v>
      </c>
      <c r="H25" s="116" t="s">
        <v>127</v>
      </c>
      <c r="I25" s="117" t="s">
        <v>128</v>
      </c>
      <c r="J25" s="115" t="s">
        <v>9</v>
      </c>
      <c r="K25" s="116" t="s">
        <v>127</v>
      </c>
      <c r="L25" s="117" t="s">
        <v>128</v>
      </c>
      <c r="M25" s="115" t="s">
        <v>9</v>
      </c>
      <c r="N25" s="116" t="s">
        <v>127</v>
      </c>
      <c r="O25" s="117" t="s">
        <v>128</v>
      </c>
      <c r="P25" s="115" t="s">
        <v>9</v>
      </c>
      <c r="Q25" s="118" t="s">
        <v>127</v>
      </c>
      <c r="R25" s="117" t="s">
        <v>128</v>
      </c>
      <c r="S25" s="65"/>
      <c r="T25" s="65"/>
      <c r="U25" s="65"/>
    </row>
    <row r="26" spans="1:21" ht="15" customHeight="1">
      <c r="A26" s="120"/>
      <c r="B26" s="179"/>
      <c r="C26" s="128"/>
      <c r="D26" s="120" t="s">
        <v>325</v>
      </c>
      <c r="E26" s="58">
        <v>290</v>
      </c>
      <c r="F26" s="178"/>
      <c r="G26" s="120" t="s">
        <v>326</v>
      </c>
      <c r="H26" s="58">
        <v>110</v>
      </c>
      <c r="I26" s="178"/>
      <c r="J26" s="194" t="s">
        <v>327</v>
      </c>
      <c r="K26" s="135">
        <v>40</v>
      </c>
      <c r="L26" s="178"/>
      <c r="M26" s="196" t="s">
        <v>328</v>
      </c>
      <c r="N26" s="186">
        <v>4060</v>
      </c>
      <c r="O26" s="178"/>
      <c r="P26" s="180"/>
      <c r="Q26" s="195"/>
      <c r="R26" s="178"/>
      <c r="S26" s="65"/>
      <c r="T26" s="65"/>
      <c r="U26" s="65"/>
    </row>
    <row r="27" spans="1:21" ht="15" customHeight="1">
      <c r="A27" s="133"/>
      <c r="B27" s="140"/>
      <c r="C27" s="148"/>
      <c r="D27" s="133"/>
      <c r="E27" s="135"/>
      <c r="F27" s="148"/>
      <c r="G27" s="133"/>
      <c r="H27" s="135"/>
      <c r="I27" s="148"/>
      <c r="J27" s="133"/>
      <c r="K27" s="135"/>
      <c r="L27" s="148"/>
      <c r="M27" s="133" t="s">
        <v>329</v>
      </c>
      <c r="N27" s="135">
        <v>290</v>
      </c>
      <c r="O27" s="178"/>
      <c r="P27" s="181"/>
      <c r="Q27" s="132"/>
      <c r="R27" s="178"/>
      <c r="S27" s="65"/>
      <c r="T27" s="65"/>
      <c r="U27" s="65"/>
    </row>
    <row r="28" spans="1:21" ht="15" customHeight="1">
      <c r="A28" s="133"/>
      <c r="B28" s="140"/>
      <c r="C28" s="148"/>
      <c r="D28" s="133"/>
      <c r="E28" s="135"/>
      <c r="F28" s="148"/>
      <c r="G28" s="133"/>
      <c r="H28" s="135"/>
      <c r="I28" s="148"/>
      <c r="J28" s="133"/>
      <c r="K28" s="135"/>
      <c r="L28" s="128"/>
      <c r="M28" s="194" t="s">
        <v>330</v>
      </c>
      <c r="N28" s="135">
        <v>30</v>
      </c>
      <c r="O28" s="178"/>
      <c r="P28" s="133"/>
      <c r="Q28" s="132"/>
      <c r="R28" s="178"/>
      <c r="S28" s="65"/>
      <c r="T28" s="65"/>
      <c r="U28" s="65"/>
    </row>
    <row r="29" spans="1:21" ht="15" customHeight="1">
      <c r="A29" s="133"/>
      <c r="B29" s="140"/>
      <c r="C29" s="148"/>
      <c r="D29" s="133"/>
      <c r="E29" s="135"/>
      <c r="F29" s="148"/>
      <c r="G29" s="133"/>
      <c r="H29" s="135"/>
      <c r="I29" s="148"/>
      <c r="J29" s="133"/>
      <c r="K29" s="135"/>
      <c r="L29" s="148"/>
      <c r="M29" s="133"/>
      <c r="N29" s="135"/>
      <c r="O29" s="178"/>
      <c r="P29" s="133"/>
      <c r="Q29" s="132"/>
      <c r="R29" s="178"/>
      <c r="S29" s="65"/>
      <c r="T29" s="65"/>
      <c r="U29" s="65"/>
    </row>
    <row r="30" spans="1:23" ht="15" customHeight="1">
      <c r="A30" s="133"/>
      <c r="B30" s="140"/>
      <c r="C30" s="148"/>
      <c r="D30" s="133"/>
      <c r="E30" s="135"/>
      <c r="F30" s="148"/>
      <c r="G30" s="133"/>
      <c r="H30" s="135"/>
      <c r="I30" s="148"/>
      <c r="J30" s="133"/>
      <c r="K30" s="135"/>
      <c r="L30" s="148"/>
      <c r="M30" s="194" t="s">
        <v>377</v>
      </c>
      <c r="N30" s="135">
        <v>360</v>
      </c>
      <c r="O30" s="178"/>
      <c r="P30" s="133"/>
      <c r="Q30" s="132"/>
      <c r="R30" s="178"/>
      <c r="S30" s="65"/>
      <c r="T30" s="65"/>
      <c r="U30" s="65"/>
      <c r="V30" s="65"/>
      <c r="W30" s="65"/>
    </row>
    <row r="31" spans="1:23" ht="15" customHeight="1">
      <c r="A31" s="133"/>
      <c r="B31" s="140"/>
      <c r="C31" s="148"/>
      <c r="D31" s="133"/>
      <c r="E31" s="135"/>
      <c r="F31" s="148"/>
      <c r="G31" s="133"/>
      <c r="H31" s="135"/>
      <c r="I31" s="148"/>
      <c r="J31" s="133"/>
      <c r="K31" s="135"/>
      <c r="L31" s="148"/>
      <c r="M31" s="194" t="s">
        <v>331</v>
      </c>
      <c r="N31" s="135">
        <v>350</v>
      </c>
      <c r="O31" s="178"/>
      <c r="P31" s="133"/>
      <c r="Q31" s="132"/>
      <c r="R31" s="178"/>
      <c r="S31" s="65"/>
      <c r="T31" s="65"/>
      <c r="U31" s="65"/>
      <c r="V31" s="65"/>
      <c r="W31" s="65"/>
    </row>
    <row r="32" spans="1:23" ht="15" customHeight="1">
      <c r="A32" s="133"/>
      <c r="B32" s="140"/>
      <c r="C32" s="148"/>
      <c r="D32" s="133"/>
      <c r="E32" s="135"/>
      <c r="F32" s="148"/>
      <c r="G32" s="133"/>
      <c r="H32" s="135"/>
      <c r="I32" s="148"/>
      <c r="J32" s="133"/>
      <c r="K32" s="135"/>
      <c r="L32" s="148"/>
      <c r="M32" s="194" t="s">
        <v>332</v>
      </c>
      <c r="N32" s="135">
        <v>180</v>
      </c>
      <c r="O32" s="178"/>
      <c r="P32" s="133"/>
      <c r="Q32" s="132"/>
      <c r="R32" s="178"/>
      <c r="S32" s="65"/>
      <c r="T32" s="65"/>
      <c r="U32" s="65"/>
      <c r="V32" s="65"/>
      <c r="W32" s="65"/>
    </row>
    <row r="33" spans="1:23" ht="15" customHeight="1">
      <c r="A33" s="133"/>
      <c r="B33" s="140"/>
      <c r="C33" s="148"/>
      <c r="D33" s="133"/>
      <c r="E33" s="135"/>
      <c r="F33" s="148"/>
      <c r="G33" s="133"/>
      <c r="H33" s="135"/>
      <c r="I33" s="148"/>
      <c r="J33" s="133"/>
      <c r="K33" s="135"/>
      <c r="L33" s="148"/>
      <c r="M33" s="133" t="s">
        <v>333</v>
      </c>
      <c r="N33" s="135">
        <v>600</v>
      </c>
      <c r="O33" s="178"/>
      <c r="P33" s="133"/>
      <c r="Q33" s="132"/>
      <c r="R33" s="178"/>
      <c r="S33" s="65"/>
      <c r="T33" s="65"/>
      <c r="U33" s="65"/>
      <c r="V33" s="65"/>
      <c r="W33" s="65"/>
    </row>
    <row r="34" spans="1:23" ht="15" customHeight="1">
      <c r="A34" s="133"/>
      <c r="B34" s="140"/>
      <c r="C34" s="148"/>
      <c r="D34" s="133"/>
      <c r="E34" s="135"/>
      <c r="F34" s="148"/>
      <c r="G34" s="133"/>
      <c r="H34" s="135"/>
      <c r="I34" s="148"/>
      <c r="J34" s="133"/>
      <c r="K34" s="135"/>
      <c r="L34" s="148"/>
      <c r="M34" s="194" t="s">
        <v>334</v>
      </c>
      <c r="N34" s="135">
        <v>260</v>
      </c>
      <c r="O34" s="178"/>
      <c r="P34" s="133"/>
      <c r="Q34" s="132"/>
      <c r="R34" s="148"/>
      <c r="S34" s="65"/>
      <c r="T34" s="65"/>
      <c r="U34" s="65"/>
      <c r="V34" s="65"/>
      <c r="W34" s="65"/>
    </row>
    <row r="35" spans="1:23" ht="15" customHeight="1">
      <c r="A35" s="120"/>
      <c r="B35" s="121"/>
      <c r="C35" s="128"/>
      <c r="D35" s="120"/>
      <c r="E35" s="58"/>
      <c r="F35" s="128"/>
      <c r="G35" s="120"/>
      <c r="H35" s="58"/>
      <c r="I35" s="128"/>
      <c r="J35" s="120"/>
      <c r="K35" s="58"/>
      <c r="L35" s="128"/>
      <c r="M35" s="120"/>
      <c r="N35" s="58"/>
      <c r="O35" s="128"/>
      <c r="P35" s="120"/>
      <c r="Q35" s="123"/>
      <c r="R35" s="128"/>
      <c r="S35" s="65"/>
      <c r="T35" s="65"/>
      <c r="U35" s="65"/>
      <c r="V35" s="65"/>
      <c r="W35" s="65"/>
    </row>
    <row r="36" spans="1:23" ht="16.5" customHeight="1" thickBot="1">
      <c r="A36" s="122" t="s">
        <v>15</v>
      </c>
      <c r="B36" s="124">
        <f>SUM(B26:B29)</f>
        <v>0</v>
      </c>
      <c r="C36" s="127">
        <f>SUM(C26:C29)</f>
        <v>0</v>
      </c>
      <c r="D36" s="122" t="s">
        <v>15</v>
      </c>
      <c r="E36" s="124">
        <f>SUM(E26:E29)</f>
        <v>290</v>
      </c>
      <c r="F36" s="127">
        <f>SUM(F26:F29)</f>
        <v>0</v>
      </c>
      <c r="G36" s="122" t="s">
        <v>15</v>
      </c>
      <c r="H36" s="124">
        <f>SUM(H26:H29)</f>
        <v>110</v>
      </c>
      <c r="I36" s="127">
        <f>SUM(I26:I29)</f>
        <v>0</v>
      </c>
      <c r="J36" s="122" t="s">
        <v>15</v>
      </c>
      <c r="K36" s="124">
        <f>SUM(K26:K35)</f>
        <v>40</v>
      </c>
      <c r="L36" s="127">
        <f>SUM(L26:L35)</f>
        <v>0</v>
      </c>
      <c r="M36" s="122" t="s">
        <v>15</v>
      </c>
      <c r="N36" s="124">
        <f>SUM(N26:N35)</f>
        <v>6130</v>
      </c>
      <c r="O36" s="127">
        <f>SUM(O26:O35)</f>
        <v>0</v>
      </c>
      <c r="P36" s="122" t="s">
        <v>15</v>
      </c>
      <c r="Q36" s="125">
        <f>SUM(Q26:Q35)</f>
        <v>0</v>
      </c>
      <c r="R36" s="127">
        <f>SUM(R26:R35)</f>
        <v>0</v>
      </c>
      <c r="S36" s="65"/>
      <c r="T36" s="65"/>
      <c r="U36" s="65"/>
      <c r="V36" s="65"/>
      <c r="W36" s="65"/>
    </row>
    <row r="37" spans="1:23" ht="12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416" t="s">
        <v>257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ht="16.5" customHeight="1" thickBot="1">
      <c r="A38" s="130" t="s">
        <v>390</v>
      </c>
      <c r="B38" s="60"/>
      <c r="C38" s="61" t="s">
        <v>72</v>
      </c>
      <c r="D38" s="437" t="s">
        <v>112</v>
      </c>
      <c r="E38" s="438"/>
      <c r="F38" s="62" t="s">
        <v>2</v>
      </c>
      <c r="G38" s="63">
        <f>B53+E53+H53+K53+N53+Q53</f>
        <v>2840</v>
      </c>
      <c r="H38" s="64" t="s">
        <v>3</v>
      </c>
      <c r="I38" s="68">
        <f>C53+F53+I53+L53+O53+R53</f>
        <v>0</v>
      </c>
      <c r="J38" s="1"/>
      <c r="K38" s="65"/>
      <c r="L38" s="65"/>
      <c r="M38" s="66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ht="9" customHeight="1" thickBo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16.5" customHeight="1">
      <c r="A40" s="107" t="s">
        <v>4</v>
      </c>
      <c r="B40" s="111"/>
      <c r="C40" s="112"/>
      <c r="D40" s="147" t="s">
        <v>5</v>
      </c>
      <c r="E40" s="108"/>
      <c r="F40" s="109"/>
      <c r="G40" s="110" t="s">
        <v>6</v>
      </c>
      <c r="H40" s="111"/>
      <c r="I40" s="112"/>
      <c r="J40" s="147" t="s">
        <v>7</v>
      </c>
      <c r="K40" s="108"/>
      <c r="L40" s="109"/>
      <c r="M40" s="110" t="s">
        <v>16</v>
      </c>
      <c r="N40" s="111"/>
      <c r="O40" s="112"/>
      <c r="P40" s="146" t="s">
        <v>90</v>
      </c>
      <c r="Q40" s="167"/>
      <c r="R40" s="168"/>
      <c r="S40" s="65"/>
      <c r="T40" s="65"/>
      <c r="U40" s="65"/>
      <c r="V40" s="65"/>
      <c r="W40" s="65"/>
    </row>
    <row r="41" spans="1:23" ht="15" customHeight="1">
      <c r="A41" s="115" t="s">
        <v>9</v>
      </c>
      <c r="B41" s="116" t="s">
        <v>127</v>
      </c>
      <c r="C41" s="117" t="s">
        <v>128</v>
      </c>
      <c r="D41" s="115" t="s">
        <v>9</v>
      </c>
      <c r="E41" s="116" t="s">
        <v>127</v>
      </c>
      <c r="F41" s="117" t="s">
        <v>128</v>
      </c>
      <c r="G41" s="182" t="s">
        <v>9</v>
      </c>
      <c r="H41" s="116" t="s">
        <v>127</v>
      </c>
      <c r="I41" s="117" t="s">
        <v>128</v>
      </c>
      <c r="J41" s="115" t="s">
        <v>9</v>
      </c>
      <c r="K41" s="116" t="s">
        <v>127</v>
      </c>
      <c r="L41" s="117" t="s">
        <v>128</v>
      </c>
      <c r="M41" s="115" t="s">
        <v>9</v>
      </c>
      <c r="N41" s="116" t="s">
        <v>127</v>
      </c>
      <c r="O41" s="117" t="s">
        <v>128</v>
      </c>
      <c r="P41" s="115" t="s">
        <v>9</v>
      </c>
      <c r="Q41" s="118" t="s">
        <v>127</v>
      </c>
      <c r="R41" s="117" t="s">
        <v>128</v>
      </c>
      <c r="S41" s="65"/>
      <c r="T41" s="65"/>
      <c r="U41" s="65"/>
      <c r="V41" s="65"/>
      <c r="W41" s="65"/>
    </row>
    <row r="42" spans="1:23" ht="15" customHeight="1">
      <c r="A42" s="120"/>
      <c r="B42" s="121"/>
      <c r="C42" s="128"/>
      <c r="D42" s="426"/>
      <c r="E42" s="58"/>
      <c r="F42" s="178"/>
      <c r="G42" s="426"/>
      <c r="H42" s="58"/>
      <c r="I42" s="178"/>
      <c r="J42" s="426"/>
      <c r="K42" s="58"/>
      <c r="L42" s="178"/>
      <c r="M42" s="427" t="s">
        <v>335</v>
      </c>
      <c r="N42" s="58">
        <v>340</v>
      </c>
      <c r="O42" s="178"/>
      <c r="P42" s="120"/>
      <c r="Q42" s="123"/>
      <c r="R42" s="178"/>
      <c r="S42" s="65"/>
      <c r="T42" s="65"/>
      <c r="U42" s="65"/>
      <c r="V42" s="65"/>
      <c r="W42" s="65"/>
    </row>
    <row r="43" spans="1:23" ht="15" customHeight="1">
      <c r="A43" s="133"/>
      <c r="B43" s="140"/>
      <c r="C43" s="148"/>
      <c r="D43" s="133"/>
      <c r="E43" s="135"/>
      <c r="F43" s="148"/>
      <c r="G43" s="143"/>
      <c r="H43" s="132"/>
      <c r="I43" s="148"/>
      <c r="J43" s="133"/>
      <c r="K43" s="132"/>
      <c r="L43" s="148"/>
      <c r="M43" s="194" t="s">
        <v>363</v>
      </c>
      <c r="N43" s="135">
        <v>290</v>
      </c>
      <c r="O43" s="178"/>
      <c r="P43" s="133"/>
      <c r="Q43" s="132"/>
      <c r="R43" s="178"/>
      <c r="S43" s="65"/>
      <c r="T43" s="65"/>
      <c r="U43" s="65"/>
      <c r="V43" s="65"/>
      <c r="W43" s="65"/>
    </row>
    <row r="44" spans="1:23" ht="15" customHeight="1">
      <c r="A44" s="151"/>
      <c r="B44" s="140"/>
      <c r="C44" s="148"/>
      <c r="D44" s="133"/>
      <c r="E44" s="135"/>
      <c r="F44" s="148"/>
      <c r="G44" s="143"/>
      <c r="H44" s="132"/>
      <c r="I44" s="148"/>
      <c r="J44" s="133"/>
      <c r="K44" s="132"/>
      <c r="L44" s="148"/>
      <c r="M44" s="194" t="s">
        <v>336</v>
      </c>
      <c r="N44" s="135">
        <v>20</v>
      </c>
      <c r="O44" s="178"/>
      <c r="P44" s="133"/>
      <c r="Q44" s="132"/>
      <c r="R44" s="178"/>
      <c r="S44" s="65"/>
      <c r="T44" s="65"/>
      <c r="U44" s="65"/>
      <c r="V44" s="65"/>
      <c r="W44" s="65"/>
    </row>
    <row r="45" spans="1:23" ht="15" customHeight="1">
      <c r="A45" s="133"/>
      <c r="B45" s="140"/>
      <c r="C45" s="148"/>
      <c r="D45" s="133"/>
      <c r="E45" s="135"/>
      <c r="F45" s="148"/>
      <c r="G45" s="143"/>
      <c r="H45" s="132"/>
      <c r="I45" s="178"/>
      <c r="J45" s="133"/>
      <c r="K45" s="132"/>
      <c r="L45" s="148"/>
      <c r="M45" s="194" t="s">
        <v>337</v>
      </c>
      <c r="N45" s="135">
        <v>730</v>
      </c>
      <c r="O45" s="178"/>
      <c r="P45" s="133"/>
      <c r="Q45" s="132"/>
      <c r="R45" s="178"/>
      <c r="S45" s="65"/>
      <c r="T45" s="65"/>
      <c r="U45" s="65"/>
      <c r="V45" s="65"/>
      <c r="W45" s="65"/>
    </row>
    <row r="46" spans="1:23" ht="15" customHeight="1">
      <c r="A46" s="133"/>
      <c r="B46" s="140"/>
      <c r="C46" s="148"/>
      <c r="D46" s="134"/>
      <c r="E46" s="135"/>
      <c r="F46" s="148"/>
      <c r="G46" s="169"/>
      <c r="H46" s="132"/>
      <c r="I46" s="148"/>
      <c r="J46" s="133"/>
      <c r="K46" s="132"/>
      <c r="L46" s="148"/>
      <c r="M46" s="194" t="s">
        <v>362</v>
      </c>
      <c r="N46" s="135">
        <v>740</v>
      </c>
      <c r="O46" s="178"/>
      <c r="P46" s="133"/>
      <c r="Q46" s="132"/>
      <c r="R46" s="178"/>
      <c r="S46" s="65"/>
      <c r="T46" s="65"/>
      <c r="U46" s="65"/>
      <c r="V46" s="65"/>
      <c r="W46" s="65"/>
    </row>
    <row r="47" spans="1:23" ht="15" customHeight="1">
      <c r="A47" s="133"/>
      <c r="B47" s="140"/>
      <c r="C47" s="148"/>
      <c r="D47" s="134"/>
      <c r="E47" s="135"/>
      <c r="F47" s="148"/>
      <c r="G47" s="143"/>
      <c r="H47" s="132"/>
      <c r="I47" s="148"/>
      <c r="J47" s="133"/>
      <c r="K47" s="132"/>
      <c r="L47" s="148"/>
      <c r="M47" s="133"/>
      <c r="N47" s="135"/>
      <c r="O47" s="178"/>
      <c r="P47" s="133"/>
      <c r="Q47" s="132"/>
      <c r="R47" s="178"/>
      <c r="S47" s="65"/>
      <c r="T47" s="65"/>
      <c r="U47" s="65"/>
      <c r="V47" s="65"/>
      <c r="W47" s="65"/>
    </row>
    <row r="48" spans="1:23" ht="15" customHeight="1">
      <c r="A48" s="133"/>
      <c r="B48" s="140"/>
      <c r="C48" s="148"/>
      <c r="D48" s="134"/>
      <c r="E48" s="135"/>
      <c r="F48" s="148"/>
      <c r="G48" s="143"/>
      <c r="H48" s="132"/>
      <c r="I48" s="148"/>
      <c r="J48" s="133"/>
      <c r="K48" s="135"/>
      <c r="L48" s="148"/>
      <c r="M48" s="194" t="s">
        <v>338</v>
      </c>
      <c r="N48" s="135">
        <v>320</v>
      </c>
      <c r="O48" s="178"/>
      <c r="P48" s="133"/>
      <c r="Q48" s="132"/>
      <c r="R48" s="178">
        <f>Q48</f>
        <v>0</v>
      </c>
      <c r="S48" s="65"/>
      <c r="T48" s="65"/>
      <c r="U48" s="65"/>
      <c r="V48" s="65"/>
      <c r="W48" s="65"/>
    </row>
    <row r="49" spans="1:21" ht="15" customHeight="1">
      <c r="A49" s="133"/>
      <c r="B49" s="140"/>
      <c r="C49" s="148"/>
      <c r="D49" s="134"/>
      <c r="E49" s="135"/>
      <c r="F49" s="148"/>
      <c r="G49" s="133"/>
      <c r="H49" s="135"/>
      <c r="I49" s="148"/>
      <c r="J49" s="133"/>
      <c r="K49" s="135"/>
      <c r="L49" s="148"/>
      <c r="M49" s="194" t="s">
        <v>339</v>
      </c>
      <c r="N49" s="135">
        <v>160</v>
      </c>
      <c r="O49" s="178"/>
      <c r="P49" s="133"/>
      <c r="Q49" s="132"/>
      <c r="R49" s="178">
        <f>Q49</f>
        <v>0</v>
      </c>
      <c r="S49" s="65"/>
      <c r="T49" s="65"/>
      <c r="U49" s="65"/>
    </row>
    <row r="50" spans="1:21" ht="15" customHeight="1">
      <c r="A50" s="133"/>
      <c r="B50" s="140"/>
      <c r="C50" s="148"/>
      <c r="D50" s="134"/>
      <c r="E50" s="135"/>
      <c r="F50" s="148"/>
      <c r="G50" s="425"/>
      <c r="H50" s="135"/>
      <c r="I50" s="148"/>
      <c r="J50" s="133"/>
      <c r="K50" s="135"/>
      <c r="L50" s="148"/>
      <c r="M50" s="133"/>
      <c r="N50" s="135"/>
      <c r="O50" s="178"/>
      <c r="P50" s="133"/>
      <c r="Q50" s="132"/>
      <c r="R50" s="178">
        <f>Q50</f>
        <v>0</v>
      </c>
      <c r="S50" s="65"/>
      <c r="T50" s="65"/>
      <c r="U50" s="65"/>
    </row>
    <row r="51" spans="1:21" ht="15" customHeight="1">
      <c r="A51" s="133"/>
      <c r="B51" s="140"/>
      <c r="C51" s="148"/>
      <c r="D51" s="133"/>
      <c r="E51" s="135"/>
      <c r="F51" s="148"/>
      <c r="G51" s="133"/>
      <c r="H51" s="135"/>
      <c r="I51" s="148"/>
      <c r="J51" s="133"/>
      <c r="K51" s="135"/>
      <c r="L51" s="148"/>
      <c r="M51" s="194" t="s">
        <v>340</v>
      </c>
      <c r="N51" s="135">
        <v>240</v>
      </c>
      <c r="O51" s="178"/>
      <c r="P51" s="133"/>
      <c r="Q51" s="132">
        <v>0</v>
      </c>
      <c r="R51" s="178"/>
      <c r="S51" s="65"/>
      <c r="T51" s="65"/>
      <c r="U51" s="65"/>
    </row>
    <row r="52" spans="1:21" ht="15" customHeight="1">
      <c r="A52" s="120"/>
      <c r="B52" s="121"/>
      <c r="C52" s="128"/>
      <c r="D52" s="59"/>
      <c r="E52" s="58"/>
      <c r="F52" s="128"/>
      <c r="G52" s="59"/>
      <c r="H52" s="58"/>
      <c r="I52" s="128"/>
      <c r="J52" s="120"/>
      <c r="K52" s="58"/>
      <c r="L52" s="128"/>
      <c r="M52" s="120"/>
      <c r="N52" s="58"/>
      <c r="O52" s="128"/>
      <c r="P52" s="120"/>
      <c r="Q52" s="123"/>
      <c r="R52" s="128"/>
      <c r="S52" s="65"/>
      <c r="T52" s="65"/>
      <c r="U52" s="65"/>
    </row>
    <row r="53" spans="1:21" ht="16.5" customHeight="1" thickBot="1">
      <c r="A53" s="122" t="s">
        <v>15</v>
      </c>
      <c r="B53" s="124">
        <f>SUM(B42:B52)</f>
        <v>0</v>
      </c>
      <c r="C53" s="127">
        <f>SUM(C42:C52)</f>
        <v>0</v>
      </c>
      <c r="D53" s="122" t="s">
        <v>15</v>
      </c>
      <c r="E53" s="124">
        <f>SUM(E42:E52)</f>
        <v>0</v>
      </c>
      <c r="F53" s="127">
        <f>SUM(F42:F52)</f>
        <v>0</v>
      </c>
      <c r="G53" s="122" t="s">
        <v>15</v>
      </c>
      <c r="H53" s="124">
        <f>SUM(H42:H52)</f>
        <v>0</v>
      </c>
      <c r="I53" s="127">
        <f>SUM(I42:I52)</f>
        <v>0</v>
      </c>
      <c r="J53" s="122" t="s">
        <v>15</v>
      </c>
      <c r="K53" s="124">
        <f>SUM(K42:K52)</f>
        <v>0</v>
      </c>
      <c r="L53" s="127">
        <f>SUM(L42:L52)</f>
        <v>0</v>
      </c>
      <c r="M53" s="122" t="s">
        <v>15</v>
      </c>
      <c r="N53" s="124">
        <f>SUM(N42:N52)</f>
        <v>2840</v>
      </c>
      <c r="O53" s="127">
        <f>SUM(O42:O52)</f>
        <v>0</v>
      </c>
      <c r="P53" s="122" t="s">
        <v>15</v>
      </c>
      <c r="Q53" s="125">
        <f>SUM(Q42:Q52)</f>
        <v>0</v>
      </c>
      <c r="R53" s="127">
        <f>SUM(R42:R52)</f>
        <v>0</v>
      </c>
      <c r="S53" s="65"/>
      <c r="T53" s="65"/>
      <c r="U53" s="65"/>
    </row>
    <row r="54" spans="1:21" ht="12" customHeight="1" thickBo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416" t="s">
        <v>257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16.5" customHeight="1" thickBot="1">
      <c r="A55" s="130" t="s">
        <v>390</v>
      </c>
      <c r="B55" s="60"/>
      <c r="C55" s="61" t="s">
        <v>140</v>
      </c>
      <c r="D55" s="434" t="s">
        <v>104</v>
      </c>
      <c r="E55" s="435"/>
      <c r="F55" s="62" t="s">
        <v>2</v>
      </c>
      <c r="G55" s="63">
        <f>B64+E64+H64+K64+N64+Q64</f>
        <v>2990</v>
      </c>
      <c r="H55" s="64" t="s">
        <v>3</v>
      </c>
      <c r="I55" s="68">
        <f>C64+F64+I64+L64+O64+R64</f>
        <v>0</v>
      </c>
      <c r="J55" s="1"/>
      <c r="K55" s="65"/>
      <c r="L55" s="80"/>
      <c r="M55" s="81"/>
      <c r="N55" s="1"/>
      <c r="O55" s="65"/>
      <c r="P55" s="82"/>
      <c r="Q55" s="65"/>
      <c r="R55" s="65"/>
      <c r="S55" s="65"/>
      <c r="T55" s="65"/>
      <c r="U55" s="65"/>
    </row>
    <row r="56" spans="1:21" ht="9" customHeight="1" thickBo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16.5" customHeight="1">
      <c r="A57" s="146" t="s">
        <v>4</v>
      </c>
      <c r="B57" s="108"/>
      <c r="C57" s="109"/>
      <c r="D57" s="110" t="s">
        <v>5</v>
      </c>
      <c r="E57" s="111"/>
      <c r="F57" s="112"/>
      <c r="G57" s="147" t="s">
        <v>6</v>
      </c>
      <c r="H57" s="108"/>
      <c r="I57" s="109"/>
      <c r="J57" s="110" t="s">
        <v>7</v>
      </c>
      <c r="K57" s="111"/>
      <c r="L57" s="112"/>
      <c r="M57" s="147" t="s">
        <v>126</v>
      </c>
      <c r="N57" s="108"/>
      <c r="O57" s="109"/>
      <c r="P57" s="107" t="s">
        <v>91</v>
      </c>
      <c r="Q57" s="113"/>
      <c r="R57" s="114"/>
      <c r="S57" s="65"/>
      <c r="T57" s="65"/>
      <c r="U57" s="65"/>
    </row>
    <row r="58" spans="1:21" ht="15" customHeight="1">
      <c r="A58" s="115" t="s">
        <v>9</v>
      </c>
      <c r="B58" s="116" t="s">
        <v>127</v>
      </c>
      <c r="C58" s="117" t="s">
        <v>128</v>
      </c>
      <c r="D58" s="115" t="s">
        <v>9</v>
      </c>
      <c r="E58" s="116" t="s">
        <v>127</v>
      </c>
      <c r="F58" s="117" t="s">
        <v>128</v>
      </c>
      <c r="G58" s="115" t="s">
        <v>9</v>
      </c>
      <c r="H58" s="116" t="s">
        <v>127</v>
      </c>
      <c r="I58" s="117" t="s">
        <v>128</v>
      </c>
      <c r="J58" s="115" t="s">
        <v>9</v>
      </c>
      <c r="K58" s="116" t="s">
        <v>127</v>
      </c>
      <c r="L58" s="117" t="s">
        <v>128</v>
      </c>
      <c r="M58" s="115" t="s">
        <v>9</v>
      </c>
      <c r="N58" s="116" t="s">
        <v>127</v>
      </c>
      <c r="O58" s="117" t="s">
        <v>128</v>
      </c>
      <c r="P58" s="115" t="s">
        <v>9</v>
      </c>
      <c r="Q58" s="118" t="s">
        <v>127</v>
      </c>
      <c r="R58" s="117" t="s">
        <v>128</v>
      </c>
      <c r="S58" s="65"/>
      <c r="T58" s="65"/>
      <c r="U58" s="65"/>
    </row>
    <row r="59" spans="1:21" ht="15" customHeight="1">
      <c r="A59" s="120" t="s">
        <v>341</v>
      </c>
      <c r="B59" s="121">
        <v>40</v>
      </c>
      <c r="C59" s="178"/>
      <c r="D59" s="120"/>
      <c r="E59" s="58"/>
      <c r="F59" s="128"/>
      <c r="G59" s="120" t="s">
        <v>341</v>
      </c>
      <c r="H59" s="58">
        <v>1340</v>
      </c>
      <c r="I59" s="178"/>
      <c r="J59" s="120" t="s">
        <v>343</v>
      </c>
      <c r="K59" s="58">
        <v>1210</v>
      </c>
      <c r="L59" s="178"/>
      <c r="M59" s="120" t="s">
        <v>342</v>
      </c>
      <c r="N59" s="58">
        <v>220</v>
      </c>
      <c r="O59" s="178"/>
      <c r="P59" s="120"/>
      <c r="Q59" s="123"/>
      <c r="R59" s="178"/>
      <c r="S59" s="65"/>
      <c r="T59" s="65"/>
      <c r="U59" s="65"/>
    </row>
    <row r="60" spans="1:21" ht="15" customHeight="1">
      <c r="A60" s="133"/>
      <c r="B60" s="140"/>
      <c r="C60" s="148"/>
      <c r="D60" s="133"/>
      <c r="E60" s="135"/>
      <c r="F60" s="148"/>
      <c r="G60" s="133"/>
      <c r="H60" s="135"/>
      <c r="I60" s="148"/>
      <c r="J60" s="133"/>
      <c r="K60" s="135"/>
      <c r="L60" s="148"/>
      <c r="M60" s="133"/>
      <c r="N60" s="132"/>
      <c r="O60" s="148"/>
      <c r="P60" s="133"/>
      <c r="Q60" s="132"/>
      <c r="R60" s="148"/>
      <c r="S60" s="65"/>
      <c r="T60" s="65"/>
      <c r="U60" s="65"/>
    </row>
    <row r="61" spans="1:21" ht="15.75" customHeight="1">
      <c r="A61" s="133"/>
      <c r="B61" s="140"/>
      <c r="C61" s="148"/>
      <c r="D61" s="133"/>
      <c r="E61" s="135"/>
      <c r="F61" s="148"/>
      <c r="G61" s="133"/>
      <c r="H61" s="135"/>
      <c r="I61" s="148"/>
      <c r="J61" s="133" t="s">
        <v>344</v>
      </c>
      <c r="K61" s="135">
        <v>180</v>
      </c>
      <c r="L61" s="178"/>
      <c r="M61" s="133">
        <v>0</v>
      </c>
      <c r="N61" s="132"/>
      <c r="O61" s="148"/>
      <c r="P61" s="133"/>
      <c r="Q61" s="132"/>
      <c r="R61" s="178"/>
      <c r="S61" s="65"/>
      <c r="T61" s="65"/>
      <c r="U61" s="65"/>
    </row>
    <row r="62" spans="1:21" ht="15" customHeight="1">
      <c r="A62" s="133"/>
      <c r="B62" s="140"/>
      <c r="C62" s="148"/>
      <c r="D62" s="133"/>
      <c r="E62" s="135"/>
      <c r="F62" s="148"/>
      <c r="G62" s="133"/>
      <c r="H62" s="135"/>
      <c r="I62" s="148"/>
      <c r="J62" s="133"/>
      <c r="K62" s="135"/>
      <c r="L62" s="148"/>
      <c r="M62" s="133"/>
      <c r="N62" s="132"/>
      <c r="O62" s="148"/>
      <c r="P62" s="133"/>
      <c r="Q62" s="132"/>
      <c r="R62" s="148"/>
      <c r="S62" s="65"/>
      <c r="T62" s="65"/>
      <c r="U62" s="65"/>
    </row>
    <row r="63" spans="1:21" ht="15" customHeight="1">
      <c r="A63" s="120"/>
      <c r="B63" s="121"/>
      <c r="C63" s="128"/>
      <c r="D63" s="120"/>
      <c r="E63" s="58"/>
      <c r="F63" s="128"/>
      <c r="G63" s="120"/>
      <c r="H63" s="58"/>
      <c r="I63" s="128"/>
      <c r="J63" s="120"/>
      <c r="K63" s="58"/>
      <c r="L63" s="128"/>
      <c r="M63" s="120"/>
      <c r="N63" s="123"/>
      <c r="O63" s="128"/>
      <c r="P63" s="120"/>
      <c r="Q63" s="123"/>
      <c r="R63" s="128"/>
      <c r="S63" s="65"/>
      <c r="T63" s="65"/>
      <c r="U63" s="65"/>
    </row>
    <row r="64" spans="1:21" ht="16.5" customHeight="1" thickBot="1">
      <c r="A64" s="122" t="s">
        <v>15</v>
      </c>
      <c r="B64" s="124">
        <f>SUM(B59:B63)</f>
        <v>40</v>
      </c>
      <c r="C64" s="127">
        <f>SUM(C59:C63)</f>
        <v>0</v>
      </c>
      <c r="D64" s="122" t="s">
        <v>15</v>
      </c>
      <c r="E64" s="124">
        <f>SUM(E59:E63)</f>
        <v>0</v>
      </c>
      <c r="F64" s="127">
        <f>SUM(F59:F63)</f>
        <v>0</v>
      </c>
      <c r="G64" s="122" t="s">
        <v>15</v>
      </c>
      <c r="H64" s="124">
        <f>SUM(H59:H63)</f>
        <v>1340</v>
      </c>
      <c r="I64" s="127">
        <f>SUM(I59:I63)</f>
        <v>0</v>
      </c>
      <c r="J64" s="122" t="s">
        <v>15</v>
      </c>
      <c r="K64" s="124">
        <f>SUM(K59:K63)</f>
        <v>1390</v>
      </c>
      <c r="L64" s="127">
        <f>SUM(L59:L63)</f>
        <v>0</v>
      </c>
      <c r="M64" s="122" t="s">
        <v>15</v>
      </c>
      <c r="N64" s="124">
        <f>SUM(N59:N63)</f>
        <v>220</v>
      </c>
      <c r="O64" s="127">
        <f>SUM(O59:O63)</f>
        <v>0</v>
      </c>
      <c r="P64" s="122" t="s">
        <v>15</v>
      </c>
      <c r="Q64" s="125">
        <f>SUM(Q59:Q63)</f>
        <v>0</v>
      </c>
      <c r="R64" s="127">
        <f>SUM(R59:R63)</f>
        <v>0</v>
      </c>
      <c r="S64" s="65"/>
      <c r="T64" s="65"/>
      <c r="U64" s="65"/>
    </row>
    <row r="65" spans="1:21" ht="12" customHeight="1" thickBot="1">
      <c r="A65" s="76"/>
      <c r="B65" s="77"/>
      <c r="C65" s="73"/>
      <c r="D65" s="76"/>
      <c r="E65" s="77"/>
      <c r="F65" s="73"/>
      <c r="G65" s="76"/>
      <c r="H65" s="77"/>
      <c r="I65" s="73"/>
      <c r="J65" s="76"/>
      <c r="K65" s="416" t="s">
        <v>257</v>
      </c>
      <c r="L65" s="73"/>
      <c r="M65" s="76"/>
      <c r="N65" s="77"/>
      <c r="O65" s="78"/>
      <c r="P65" s="76"/>
      <c r="Q65" s="77"/>
      <c r="R65" s="73"/>
      <c r="S65" s="65"/>
      <c r="T65" s="65"/>
      <c r="U65" s="65"/>
    </row>
    <row r="66" spans="1:21" ht="16.5" customHeight="1" thickBot="1">
      <c r="A66" s="130" t="s">
        <v>390</v>
      </c>
      <c r="B66" s="60"/>
      <c r="C66" s="61" t="s">
        <v>141</v>
      </c>
      <c r="D66" s="434" t="s">
        <v>105</v>
      </c>
      <c r="E66" s="435"/>
      <c r="F66" s="62" t="s">
        <v>2</v>
      </c>
      <c r="G66" s="63">
        <f>B76+E76+H76+K76+N76+Q76</f>
        <v>2350</v>
      </c>
      <c r="H66" s="64" t="s">
        <v>3</v>
      </c>
      <c r="I66" s="68">
        <f>C76+F76+I76+L76+O76+R76</f>
        <v>0</v>
      </c>
      <c r="J66" s="1"/>
      <c r="K66" s="65"/>
      <c r="L66" s="65"/>
      <c r="M66" s="66"/>
      <c r="N66" s="65"/>
      <c r="O66" s="65"/>
      <c r="P66" s="65"/>
      <c r="Q66" s="65"/>
      <c r="R66" s="65"/>
      <c r="S66" s="65"/>
      <c r="T66" s="65"/>
      <c r="U66" s="65"/>
    </row>
    <row r="67" spans="1:21" ht="9" customHeight="1" thickBo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</row>
    <row r="68" spans="1:21" ht="16.5" customHeight="1">
      <c r="A68" s="107" t="s">
        <v>4</v>
      </c>
      <c r="B68" s="111"/>
      <c r="C68" s="112"/>
      <c r="D68" s="147" t="s">
        <v>5</v>
      </c>
      <c r="E68" s="108"/>
      <c r="F68" s="109"/>
      <c r="G68" s="110" t="s">
        <v>6</v>
      </c>
      <c r="H68" s="111"/>
      <c r="I68" s="112"/>
      <c r="J68" s="147" t="s">
        <v>7</v>
      </c>
      <c r="K68" s="108"/>
      <c r="L68" s="109"/>
      <c r="M68" s="110" t="s">
        <v>16</v>
      </c>
      <c r="N68" s="111"/>
      <c r="O68" s="112"/>
      <c r="P68" s="146" t="s">
        <v>92</v>
      </c>
      <c r="Q68" s="167"/>
      <c r="R68" s="168"/>
      <c r="S68" s="65"/>
      <c r="T68" s="65"/>
      <c r="U68" s="65"/>
    </row>
    <row r="69" spans="1:21" ht="15" customHeight="1">
      <c r="A69" s="115" t="s">
        <v>9</v>
      </c>
      <c r="B69" s="116" t="s">
        <v>127</v>
      </c>
      <c r="C69" s="117" t="s">
        <v>128</v>
      </c>
      <c r="D69" s="115" t="s">
        <v>9</v>
      </c>
      <c r="E69" s="116" t="s">
        <v>127</v>
      </c>
      <c r="F69" s="117" t="s">
        <v>128</v>
      </c>
      <c r="G69" s="115" t="s">
        <v>9</v>
      </c>
      <c r="H69" s="116" t="s">
        <v>127</v>
      </c>
      <c r="I69" s="117" t="s">
        <v>128</v>
      </c>
      <c r="J69" s="115" t="s">
        <v>9</v>
      </c>
      <c r="K69" s="116" t="s">
        <v>127</v>
      </c>
      <c r="L69" s="117" t="s">
        <v>128</v>
      </c>
      <c r="M69" s="115" t="s">
        <v>9</v>
      </c>
      <c r="N69" s="116" t="s">
        <v>127</v>
      </c>
      <c r="O69" s="117" t="s">
        <v>128</v>
      </c>
      <c r="P69" s="115" t="s">
        <v>9</v>
      </c>
      <c r="Q69" s="118" t="s">
        <v>127</v>
      </c>
      <c r="R69" s="117" t="s">
        <v>128</v>
      </c>
      <c r="S69" s="65"/>
      <c r="T69" s="65"/>
      <c r="U69" s="65"/>
    </row>
    <row r="70" spans="1:21" ht="15" customHeight="1">
      <c r="A70" s="120"/>
      <c r="B70" s="121"/>
      <c r="C70" s="128"/>
      <c r="D70" s="120"/>
      <c r="E70" s="58"/>
      <c r="F70" s="128"/>
      <c r="G70" s="120"/>
      <c r="H70" s="170"/>
      <c r="I70" s="128"/>
      <c r="J70" s="194" t="s">
        <v>346</v>
      </c>
      <c r="K70" s="172">
        <v>60</v>
      </c>
      <c r="L70" s="178"/>
      <c r="M70" s="427" t="s">
        <v>345</v>
      </c>
      <c r="N70" s="195">
        <v>2260</v>
      </c>
      <c r="O70" s="178"/>
      <c r="P70" s="120"/>
      <c r="Q70" s="123"/>
      <c r="R70" s="178"/>
      <c r="S70" s="65"/>
      <c r="T70" s="65"/>
      <c r="U70" s="65"/>
    </row>
    <row r="71" spans="1:21" ht="15" customHeight="1">
      <c r="A71" s="133"/>
      <c r="B71" s="140"/>
      <c r="C71" s="148"/>
      <c r="D71" s="133"/>
      <c r="E71" s="135"/>
      <c r="F71" s="148"/>
      <c r="G71" s="133"/>
      <c r="H71" s="171"/>
      <c r="I71" s="148"/>
      <c r="J71" s="194" t="s">
        <v>347</v>
      </c>
      <c r="K71" s="172">
        <v>30</v>
      </c>
      <c r="L71" s="178"/>
      <c r="M71" s="133"/>
      <c r="N71" s="132"/>
      <c r="O71" s="148"/>
      <c r="P71" s="133"/>
      <c r="Q71" s="132"/>
      <c r="R71" s="148"/>
      <c r="S71" s="65"/>
      <c r="T71" s="65"/>
      <c r="U71" s="65"/>
    </row>
    <row r="72" spans="1:21" ht="15" customHeight="1">
      <c r="A72" s="133"/>
      <c r="B72" s="140"/>
      <c r="C72" s="148"/>
      <c r="D72" s="133"/>
      <c r="E72" s="135"/>
      <c r="F72" s="148"/>
      <c r="G72" s="133"/>
      <c r="H72" s="171"/>
      <c r="I72" s="148"/>
      <c r="J72" s="133"/>
      <c r="K72" s="172"/>
      <c r="L72" s="148"/>
      <c r="M72" s="133"/>
      <c r="N72" s="132"/>
      <c r="O72" s="148"/>
      <c r="P72" s="133"/>
      <c r="Q72" s="132"/>
      <c r="R72" s="148"/>
      <c r="S72" s="65"/>
      <c r="T72" s="65"/>
      <c r="U72" s="65"/>
    </row>
    <row r="73" spans="1:21" ht="15" customHeight="1">
      <c r="A73" s="133"/>
      <c r="B73" s="140"/>
      <c r="C73" s="148"/>
      <c r="D73" s="133"/>
      <c r="E73" s="135"/>
      <c r="F73" s="148"/>
      <c r="G73" s="133"/>
      <c r="H73" s="171"/>
      <c r="I73" s="148"/>
      <c r="J73" s="133"/>
      <c r="K73" s="172"/>
      <c r="L73" s="148"/>
      <c r="M73" s="133"/>
      <c r="N73" s="132"/>
      <c r="O73" s="148"/>
      <c r="P73" s="133"/>
      <c r="Q73" s="132"/>
      <c r="R73" s="148"/>
      <c r="S73" s="65"/>
      <c r="T73" s="65"/>
      <c r="U73" s="65"/>
    </row>
    <row r="74" spans="1:21" ht="15" customHeight="1">
      <c r="A74" s="133"/>
      <c r="B74" s="140"/>
      <c r="C74" s="148"/>
      <c r="D74" s="133"/>
      <c r="E74" s="135"/>
      <c r="F74" s="148"/>
      <c r="G74" s="151"/>
      <c r="H74" s="173"/>
      <c r="I74" s="174"/>
      <c r="J74" s="133"/>
      <c r="K74" s="171"/>
      <c r="L74" s="148"/>
      <c r="M74" s="133"/>
      <c r="N74" s="132"/>
      <c r="O74" s="148"/>
      <c r="P74" s="133"/>
      <c r="Q74" s="132"/>
      <c r="R74" s="148"/>
      <c r="S74" s="65"/>
      <c r="T74" s="65"/>
      <c r="U74" s="65"/>
    </row>
    <row r="75" spans="1:21" ht="15" customHeight="1">
      <c r="A75" s="120"/>
      <c r="B75" s="121"/>
      <c r="C75" s="128"/>
      <c r="D75" s="120"/>
      <c r="E75" s="58"/>
      <c r="F75" s="128"/>
      <c r="G75" s="175"/>
      <c r="H75" s="176"/>
      <c r="I75" s="177"/>
      <c r="J75" s="120"/>
      <c r="K75" s="170"/>
      <c r="L75" s="128"/>
      <c r="M75" s="120"/>
      <c r="N75" s="123"/>
      <c r="O75" s="128"/>
      <c r="P75" s="120"/>
      <c r="Q75" s="123"/>
      <c r="R75" s="128"/>
      <c r="S75" s="65"/>
      <c r="T75" s="65"/>
      <c r="U75" s="65"/>
    </row>
    <row r="76" spans="1:21" ht="16.5" customHeight="1" thickBot="1">
      <c r="A76" s="122" t="s">
        <v>15</v>
      </c>
      <c r="B76" s="124">
        <f>SUM(B70:B75)</f>
        <v>0</v>
      </c>
      <c r="C76" s="127">
        <f>SUM(C70:C75)</f>
        <v>0</v>
      </c>
      <c r="D76" s="122" t="s">
        <v>15</v>
      </c>
      <c r="E76" s="124">
        <f>SUM(E70:E75)</f>
        <v>0</v>
      </c>
      <c r="F76" s="127">
        <f>SUM(F70:F75)</f>
        <v>0</v>
      </c>
      <c r="G76" s="129" t="s">
        <v>15</v>
      </c>
      <c r="H76" s="124">
        <f>SUM(H70:H75)</f>
        <v>0</v>
      </c>
      <c r="I76" s="127">
        <f>SUM(I70:I75)</f>
        <v>0</v>
      </c>
      <c r="J76" s="122" t="s">
        <v>15</v>
      </c>
      <c r="K76" s="124">
        <f>SUM(K70:K75)</f>
        <v>90</v>
      </c>
      <c r="L76" s="127">
        <f>SUM(L70:L75)</f>
        <v>0</v>
      </c>
      <c r="M76" s="122" t="s">
        <v>15</v>
      </c>
      <c r="N76" s="124">
        <f>SUM(N70:N75)</f>
        <v>2260</v>
      </c>
      <c r="O76" s="127">
        <f>SUM(O70:O75)</f>
        <v>0</v>
      </c>
      <c r="P76" s="122" t="s">
        <v>15</v>
      </c>
      <c r="Q76" s="125">
        <f>SUM(Q70:Q75)</f>
        <v>0</v>
      </c>
      <c r="R76" s="127">
        <f>SUM(R70:R75)</f>
        <v>0</v>
      </c>
      <c r="S76" s="65"/>
      <c r="T76" s="65"/>
      <c r="U76" s="65"/>
    </row>
    <row r="77" spans="1:20" ht="13.5">
      <c r="A77" s="74"/>
      <c r="B77" s="65"/>
      <c r="C77" s="65"/>
      <c r="D77" s="65"/>
      <c r="E77" s="65"/>
      <c r="F77" s="65"/>
      <c r="G77" s="65"/>
      <c r="H77" s="65"/>
      <c r="I77" s="65"/>
      <c r="J77" s="65"/>
      <c r="K77" s="416" t="s">
        <v>257</v>
      </c>
      <c r="L77" s="65"/>
      <c r="M77" s="65"/>
      <c r="N77" s="65"/>
      <c r="O77" s="65"/>
      <c r="P77" s="65"/>
      <c r="Q77" s="70"/>
      <c r="R77" s="65"/>
      <c r="S77" s="65"/>
      <c r="T77" s="65"/>
    </row>
    <row r="78" spans="1:20" ht="13.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20" ht="13.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1:20" ht="13.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ht="13.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1:20" ht="13.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1:18" ht="13.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ht="13.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ht="13.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ht="13.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ht="13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ht="13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ht="13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ht="13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ht="13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ht="13.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ht="13.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ht="13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ht="13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ht="13.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ht="13.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ht="13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ht="13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ht="13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ht="13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ht="13.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ht="13.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ht="13.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ht="13.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ht="13.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ht="13.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ht="13.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ht="13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ht="13.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ht="13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ht="13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 ht="13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 ht="13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 ht="13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 ht="13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ht="13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ht="13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ht="13.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 ht="13.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ht="13.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 ht="13.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 ht="13.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 ht="13.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 ht="13.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 ht="13.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ht="13.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 ht="13.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 ht="13.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 ht="13.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 ht="13.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 ht="13.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 ht="13.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 ht="13.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 ht="13.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 ht="13.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ht="13.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ht="13.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ht="13.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ht="13.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 ht="13.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 ht="13.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 ht="13.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 ht="13.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 ht="13.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 ht="13.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 ht="13.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ht="13.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ht="13.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ht="13.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ht="13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ht="13.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ht="13.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ht="13.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ht="13.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ht="13.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ht="13.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ht="13.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ht="13.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ht="13.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ht="13.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 ht="13.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ht="13.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ht="13.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 ht="13.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 ht="13.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 ht="13.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 ht="13.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 ht="13.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 ht="13.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 ht="13.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 ht="13.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ht="13.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 ht="13.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18" ht="13.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1:18" ht="13.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1:18" ht="13.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1:18" ht="13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1:18" ht="13.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1:18" ht="13.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1:18" ht="13.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1:18" ht="13.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18" ht="13.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8" ht="13.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1:18" ht="13.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13.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 ht="13.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1:18" ht="13.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1:18" ht="13.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1:18" ht="13.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ht="13.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1:18" ht="13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spans="1:18" ht="13.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</row>
    <row r="194" spans="1:18" ht="13.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</row>
    <row r="195" spans="1:18" ht="13.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</row>
    <row r="196" spans="1:18" ht="13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</row>
    <row r="197" spans="1:18" ht="13.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1:18" ht="13.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ht="13.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1:18" ht="13.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</row>
    <row r="201" spans="1:18" ht="13.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</row>
    <row r="202" spans="1:18" ht="13.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  <row r="203" spans="1:18" ht="13.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</row>
    <row r="204" spans="1:18" ht="13.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</row>
    <row r="205" spans="1:18" ht="13.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</row>
    <row r="206" spans="1:18" ht="13.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</row>
    <row r="207" spans="1:18" ht="13.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</row>
    <row r="208" spans="1:18" ht="13.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</row>
    <row r="209" spans="1:18" ht="13.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</row>
    <row r="210" spans="1:18" ht="13.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</row>
    <row r="211" spans="1:18" ht="13.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1:18" ht="13.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</row>
    <row r="213" spans="1:18" ht="13.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</row>
    <row r="214" spans="1:18" ht="13.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</row>
    <row r="215" spans="1:18" ht="13.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</row>
    <row r="216" spans="1:18" ht="13.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</row>
    <row r="217" spans="1:18" ht="13.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</row>
    <row r="218" spans="1:18" ht="13.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1:18" ht="13.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1:18" ht="13.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</row>
    <row r="221" spans="1:18" ht="13.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</row>
    <row r="222" spans="1:18" ht="13.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</row>
    <row r="223" spans="1:18" ht="13.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</row>
    <row r="224" spans="1:18" ht="13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</row>
    <row r="225" spans="1:18" ht="13.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1:18" ht="13.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18" ht="13.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1:18" ht="13.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1:18" ht="13.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spans="1:18" ht="13.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1" spans="1:18" ht="13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</row>
    <row r="232" spans="1:18" ht="13.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spans="1:18" ht="13.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spans="1:18" ht="13.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1:18" ht="13.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spans="1:18" ht="13.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</row>
    <row r="237" spans="1:18" ht="13.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</row>
    <row r="238" spans="1:18" ht="13.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</row>
    <row r="239" spans="1:18" ht="13.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1:18" ht="13.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</row>
    <row r="241" spans="1:18" ht="13.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</row>
    <row r="242" spans="1:18" ht="13.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</row>
    <row r="243" spans="1:18" ht="13.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</row>
    <row r="244" spans="1:18" ht="13.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</row>
    <row r="245" spans="1:18" ht="13.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1:18" ht="13.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</row>
    <row r="247" spans="1:18" ht="13.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</row>
    <row r="248" spans="1:18" ht="13.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</row>
    <row r="249" spans="1:18" ht="13.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</row>
    <row r="250" spans="1:18" ht="13.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</row>
    <row r="251" spans="1:18" ht="13.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</row>
    <row r="252" spans="1:18" ht="13.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</row>
    <row r="253" spans="1:18" ht="13.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</row>
    <row r="254" spans="1:18" ht="13.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</row>
    <row r="255" spans="1:18" ht="13.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</row>
    <row r="256" spans="1:18" ht="13.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</row>
    <row r="257" spans="1:18" ht="13.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</row>
    <row r="258" spans="1:18" ht="13.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</row>
    <row r="259" spans="1:18" ht="13.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</row>
    <row r="260" spans="1:18" ht="13.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ht="13.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ht="13.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</row>
    <row r="263" spans="1:18" ht="13.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</row>
    <row r="264" spans="1:18" ht="13.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</row>
    <row r="265" spans="1:18" ht="13.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</row>
  </sheetData>
  <sheetProtection/>
  <mergeCells count="4">
    <mergeCell ref="A3:E3"/>
    <mergeCell ref="M3:N3"/>
    <mergeCell ref="F3:H3"/>
    <mergeCell ref="K3:L3"/>
  </mergeCells>
  <conditionalFormatting sqref="C9:C10 F9:F10 I9:I10 L9:L10 O9:O10 R9:R10 C12:C17 F12:F17 I12:I17 O12:O17 R12:R17 C26:C35 F26:F35 I26:I35 L26:L35 O26:O35 R26:R35 L12:L17">
    <cfRule type="cellIs" priority="4" dxfId="28" operator="greaterThan" stopIfTrue="1">
      <formula>B9</formula>
    </cfRule>
  </conditionalFormatting>
  <conditionalFormatting sqref="C42:C52 F43:F52 I42:I52 L43:L52 O42:O52 R42:R52 C59:C63 F59:F63 I59:I63 L59:L63 O59:O63 R59:R63 C70:C75 F70:F75 I70:I75 L70:L75 O70:O75 R70:R75">
    <cfRule type="cellIs" priority="3" dxfId="28" operator="greaterThan" stopIfTrue="1">
      <formula>B42</formula>
    </cfRule>
  </conditionalFormatting>
  <conditionalFormatting sqref="F42">
    <cfRule type="cellIs" priority="2" dxfId="28" operator="greaterThan" stopIfTrue="1">
      <formula>E42</formula>
    </cfRule>
  </conditionalFormatting>
  <conditionalFormatting sqref="L42">
    <cfRule type="cellIs" priority="1" dxfId="28" operator="greaterThan" stopIfTrue="1">
      <formula>K42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9" scale="68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zoomScalePageLayoutView="68" workbookViewId="0" topLeftCell="A1">
      <selection activeCell="A3" sqref="A3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33" t="s">
        <v>73</v>
      </c>
      <c r="B1" s="34"/>
      <c r="C1" s="35"/>
      <c r="D1" s="23" t="s">
        <v>132</v>
      </c>
      <c r="E1" s="34"/>
      <c r="F1" s="34"/>
      <c r="G1" s="35"/>
      <c r="H1" s="23" t="s">
        <v>0</v>
      </c>
      <c r="I1" s="23" t="s">
        <v>165</v>
      </c>
      <c r="J1" s="24"/>
      <c r="K1" s="23" t="s">
        <v>74</v>
      </c>
      <c r="L1" s="25"/>
      <c r="M1" s="1"/>
      <c r="N1" s="1"/>
      <c r="O1" s="1"/>
      <c r="R1" s="4"/>
      <c r="S1" s="4"/>
      <c r="T1" s="4"/>
    </row>
    <row r="2" spans="1:20" ht="45" customHeight="1" thickBot="1">
      <c r="A2" s="494">
        <f>'長崎・西彼杵・西海'!A3</f>
        <v>0</v>
      </c>
      <c r="B2" s="495"/>
      <c r="C2" s="496"/>
      <c r="D2" s="497" t="str">
        <f>'長崎・西彼杵・西海'!F3</f>
        <v>令和     年     月     日</v>
      </c>
      <c r="E2" s="498"/>
      <c r="F2" s="498"/>
      <c r="G2" s="26" t="str">
        <f>'長崎・西彼杵・西海'!I3</f>
        <v>(　　)</v>
      </c>
      <c r="H2" s="27">
        <f>'長崎・西彼杵・西海'!J3</f>
        <v>0</v>
      </c>
      <c r="I2" s="492">
        <f>'長崎・西彼杵・西海'!K3</f>
        <v>0</v>
      </c>
      <c r="J2" s="493"/>
      <c r="K2" s="28"/>
      <c r="L2" s="29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2"/>
      <c r="N3" s="100"/>
      <c r="O3" s="30"/>
      <c r="P3" s="188" t="s">
        <v>353</v>
      </c>
      <c r="Q3" s="100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3"/>
      <c r="N4" s="65"/>
      <c r="O4" s="101"/>
      <c r="P4" s="187" t="s">
        <v>354</v>
      </c>
      <c r="Q4" s="101"/>
      <c r="R4" s="4"/>
      <c r="S4" s="4"/>
      <c r="T4" s="4"/>
    </row>
    <row r="5" spans="1:15" s="4" customFormat="1" ht="28.5" customHeight="1">
      <c r="A5" s="14" t="s">
        <v>135</v>
      </c>
      <c r="B5" s="15" t="s">
        <v>75</v>
      </c>
      <c r="C5" s="7"/>
      <c r="D5" s="15" t="s">
        <v>76</v>
      </c>
      <c r="E5" s="7"/>
      <c r="F5" s="15" t="s">
        <v>77</v>
      </c>
      <c r="G5" s="7"/>
      <c r="H5" s="16" t="s">
        <v>78</v>
      </c>
      <c r="I5" s="9"/>
      <c r="J5" s="16" t="s">
        <v>95</v>
      </c>
      <c r="K5" s="9"/>
      <c r="L5" s="15" t="s">
        <v>103</v>
      </c>
      <c r="M5" s="7"/>
      <c r="N5" s="15" t="s">
        <v>136</v>
      </c>
      <c r="O5" s="8"/>
    </row>
    <row r="6" spans="1:15" s="4" customFormat="1" ht="28.5" customHeight="1">
      <c r="A6" s="17"/>
      <c r="B6" s="18" t="s">
        <v>109</v>
      </c>
      <c r="C6" s="19" t="s">
        <v>108</v>
      </c>
      <c r="D6" s="18" t="s">
        <v>109</v>
      </c>
      <c r="E6" s="19" t="s">
        <v>108</v>
      </c>
      <c r="F6" s="18" t="s">
        <v>109</v>
      </c>
      <c r="G6" s="19" t="s">
        <v>108</v>
      </c>
      <c r="H6" s="18" t="s">
        <v>109</v>
      </c>
      <c r="I6" s="19" t="s">
        <v>108</v>
      </c>
      <c r="J6" s="18" t="s">
        <v>109</v>
      </c>
      <c r="K6" s="19" t="s">
        <v>108</v>
      </c>
      <c r="L6" s="18" t="s">
        <v>109</v>
      </c>
      <c r="M6" s="19" t="s">
        <v>108</v>
      </c>
      <c r="N6" s="20" t="s">
        <v>109</v>
      </c>
      <c r="O6" s="21" t="s">
        <v>108</v>
      </c>
    </row>
    <row r="7" spans="1:15" ht="28.5" customHeight="1">
      <c r="A7" s="12" t="s">
        <v>123</v>
      </c>
      <c r="B7" s="439">
        <f>'長崎・西彼杵・西海'!B35</f>
        <v>3920</v>
      </c>
      <c r="C7" s="440">
        <f>'長崎・西彼杵・西海'!C35</f>
        <v>0</v>
      </c>
      <c r="D7" s="441">
        <f>'長崎・西彼杵・西海'!E35</f>
        <v>0</v>
      </c>
      <c r="E7" s="440">
        <f>'長崎・西彼杵・西海'!F35</f>
        <v>0</v>
      </c>
      <c r="F7" s="441">
        <f>'長崎・西彼杵・西海'!H35</f>
        <v>11880</v>
      </c>
      <c r="G7" s="440">
        <f>'長崎・西彼杵・西海'!I35</f>
        <v>0</v>
      </c>
      <c r="H7" s="441">
        <f>'長崎・西彼杵・西海'!K35</f>
        <v>0</v>
      </c>
      <c r="I7" s="440">
        <f>'長崎・西彼杵・西海'!L35</f>
        <v>0</v>
      </c>
      <c r="J7" s="441">
        <f>'長崎・西彼杵・西海'!Q52</f>
        <v>74400</v>
      </c>
      <c r="K7" s="440">
        <f>'長崎・西彼杵・西海'!R52</f>
        <v>0</v>
      </c>
      <c r="L7" s="441">
        <f>'長崎・西彼杵・西海'!E52</f>
        <v>0</v>
      </c>
      <c r="M7" s="440">
        <f>'長崎・西彼杵・西海'!F52</f>
        <v>0</v>
      </c>
      <c r="N7" s="441">
        <f aca="true" t="shared" si="0" ref="N7:O9">SUM(B7+D7+F7+H7+J7+L7)</f>
        <v>90200</v>
      </c>
      <c r="O7" s="442">
        <f t="shared" si="0"/>
        <v>0</v>
      </c>
    </row>
    <row r="8" spans="1:15" ht="28.5" customHeight="1">
      <c r="A8" s="11" t="s">
        <v>120</v>
      </c>
      <c r="B8" s="443">
        <f>'長崎・西彼杵・西海'!B63</f>
        <v>1570</v>
      </c>
      <c r="C8" s="444">
        <f>'長崎・西彼杵・西海'!C63</f>
        <v>0</v>
      </c>
      <c r="D8" s="445">
        <f>'長崎・西彼杵・西海'!E63</f>
        <v>0</v>
      </c>
      <c r="E8" s="444">
        <f>'長崎・西彼杵・西海'!F63</f>
        <v>0</v>
      </c>
      <c r="F8" s="445">
        <f>'長崎・西彼杵・西海'!H63</f>
        <v>2110</v>
      </c>
      <c r="G8" s="444">
        <f>'長崎・西彼杵・西海'!I63</f>
        <v>0</v>
      </c>
      <c r="H8" s="445">
        <f>'長崎・西彼杵・西海'!K63</f>
        <v>0</v>
      </c>
      <c r="I8" s="444">
        <f>'長崎・西彼杵・西海'!L63</f>
        <v>0</v>
      </c>
      <c r="J8" s="445">
        <f>'長崎・西彼杵・西海'!N63</f>
        <v>11520</v>
      </c>
      <c r="K8" s="444">
        <f>'長崎・西彼杵・西海'!O63</f>
        <v>0</v>
      </c>
      <c r="L8" s="445">
        <f>'長崎・西彼杵・西海'!Q63</f>
        <v>0</v>
      </c>
      <c r="M8" s="444">
        <f>'長崎・西彼杵・西海'!R63</f>
        <v>0</v>
      </c>
      <c r="N8" s="445">
        <f t="shared" si="0"/>
        <v>15200</v>
      </c>
      <c r="O8" s="446">
        <f t="shared" si="0"/>
        <v>0</v>
      </c>
    </row>
    <row r="9" spans="1:15" ht="28.5" customHeight="1">
      <c r="A9" s="11" t="s">
        <v>121</v>
      </c>
      <c r="B9" s="443">
        <f>'長崎・西彼杵・西海'!B78</f>
        <v>0</v>
      </c>
      <c r="C9" s="444">
        <f>'長崎・西彼杵・西海'!C78</f>
        <v>0</v>
      </c>
      <c r="D9" s="445">
        <f>'長崎・西彼杵・西海'!E78</f>
        <v>130</v>
      </c>
      <c r="E9" s="444">
        <f>'長崎・西彼杵・西海'!F78</f>
        <v>0</v>
      </c>
      <c r="F9" s="445">
        <f>'長崎・西彼杵・西海'!H78</f>
        <v>630</v>
      </c>
      <c r="G9" s="444">
        <f>'長崎・西彼杵・西海'!I78</f>
        <v>0</v>
      </c>
      <c r="H9" s="445">
        <f>'長崎・西彼杵・西海'!K78</f>
        <v>50</v>
      </c>
      <c r="I9" s="444">
        <f>'長崎・西彼杵・西海'!L78</f>
        <v>0</v>
      </c>
      <c r="J9" s="445">
        <f>'長崎・西彼杵・西海'!N78</f>
        <v>4640</v>
      </c>
      <c r="K9" s="444">
        <f>'長崎・西彼杵・西海'!O78</f>
        <v>0</v>
      </c>
      <c r="L9" s="445">
        <f>'長崎・西彼杵・西海'!Q78</f>
        <v>0</v>
      </c>
      <c r="M9" s="444">
        <f>'長崎・西彼杵・西海'!R78</f>
        <v>0</v>
      </c>
      <c r="N9" s="445">
        <f t="shared" si="0"/>
        <v>5450</v>
      </c>
      <c r="O9" s="446">
        <f t="shared" si="0"/>
        <v>0</v>
      </c>
    </row>
    <row r="10" spans="1:15" ht="28.5" customHeight="1">
      <c r="A10" s="10" t="s">
        <v>122</v>
      </c>
      <c r="B10" s="443">
        <f>'諫早・大村・島原・雲仙・南島原'!B25</f>
        <v>2360</v>
      </c>
      <c r="C10" s="444">
        <f>'諫早・大村・島原・雲仙・南島原'!C25</f>
        <v>0</v>
      </c>
      <c r="D10" s="445">
        <f>'諫早・大村・島原・雲仙・南島原'!E25</f>
        <v>680</v>
      </c>
      <c r="E10" s="444">
        <f>'諫早・大村・島原・雲仙・南島原'!F25</f>
        <v>0</v>
      </c>
      <c r="F10" s="445">
        <f>'諫早・大村・島原・雲仙・南島原'!H25</f>
        <v>3480</v>
      </c>
      <c r="G10" s="444">
        <f>'諫早・大村・島原・雲仙・南島原'!I25</f>
        <v>0</v>
      </c>
      <c r="H10" s="445">
        <f>'諫早・大村・島原・雲仙・南島原'!K25</f>
        <v>5180</v>
      </c>
      <c r="I10" s="444">
        <f>'諫早・大村・島原・雲仙・南島原'!L25</f>
        <v>0</v>
      </c>
      <c r="J10" s="445">
        <f>'諫早・大村・島原・雲仙・南島原'!N25</f>
        <v>18620</v>
      </c>
      <c r="K10" s="444">
        <f>'諫早・大村・島原・雲仙・南島原'!O25</f>
        <v>0</v>
      </c>
      <c r="L10" s="445">
        <f>'諫早・大村・島原・雲仙・南島原'!Q25</f>
        <v>0</v>
      </c>
      <c r="M10" s="444">
        <f>'諫早・大村・島原・雲仙・南島原'!R25</f>
        <v>0</v>
      </c>
      <c r="N10" s="445">
        <f aca="true" t="shared" si="1" ref="N10:O28">SUM(B10+D10+F10+H10+J10+L10)</f>
        <v>30320</v>
      </c>
      <c r="O10" s="446">
        <f t="shared" si="1"/>
        <v>0</v>
      </c>
    </row>
    <row r="11" spans="1:15" ht="28.5" customHeight="1">
      <c r="A11" s="11" t="s">
        <v>98</v>
      </c>
      <c r="B11" s="443">
        <f>'諫早・大村・島原・雲仙・南島原'!B37</f>
        <v>630</v>
      </c>
      <c r="C11" s="444">
        <f>'諫早・大村・島原・雲仙・南島原'!C37</f>
        <v>0</v>
      </c>
      <c r="D11" s="445">
        <f>'諫早・大村・島原・雲仙・南島原'!E37</f>
        <v>1460</v>
      </c>
      <c r="E11" s="444">
        <f>'諫早・大村・島原・雲仙・南島原'!F37</f>
        <v>0</v>
      </c>
      <c r="F11" s="445">
        <f>'諫早・大村・島原・雲仙・南島原'!H37</f>
        <v>2250</v>
      </c>
      <c r="G11" s="444">
        <f>'諫早・大村・島原・雲仙・南島原'!I37</f>
        <v>0</v>
      </c>
      <c r="H11" s="445">
        <f>'諫早・大村・島原・雲仙・南島原'!K37</f>
        <v>2600</v>
      </c>
      <c r="I11" s="444">
        <f>'諫早・大村・島原・雲仙・南島原'!L37</f>
        <v>0</v>
      </c>
      <c r="J11" s="445">
        <f>'諫早・大村・島原・雲仙・南島原'!N37</f>
        <v>9600</v>
      </c>
      <c r="K11" s="444">
        <f>'諫早・大村・島原・雲仙・南島原'!O37</f>
        <v>0</v>
      </c>
      <c r="L11" s="445">
        <f>'諫早・大村・島原・雲仙・南島原'!Q37</f>
        <v>0</v>
      </c>
      <c r="M11" s="444">
        <f>'諫早・大村・島原・雲仙・南島原'!R37</f>
        <v>0</v>
      </c>
      <c r="N11" s="445">
        <f t="shared" si="1"/>
        <v>16540</v>
      </c>
      <c r="O11" s="446">
        <f t="shared" si="1"/>
        <v>0</v>
      </c>
    </row>
    <row r="12" spans="1:15" ht="28.5" customHeight="1">
      <c r="A12" s="11" t="s">
        <v>99</v>
      </c>
      <c r="B12" s="443">
        <f>'諫早・大村・島原・雲仙・南島原'!B51</f>
        <v>700</v>
      </c>
      <c r="C12" s="444">
        <f>'諫早・大村・島原・雲仙・南島原'!C51</f>
        <v>0</v>
      </c>
      <c r="D12" s="445">
        <f>'諫早・大村・島原・雲仙・南島原'!E51</f>
        <v>490</v>
      </c>
      <c r="E12" s="444">
        <f>'諫早・大村・島原・雲仙・南島原'!F51</f>
        <v>0</v>
      </c>
      <c r="F12" s="445">
        <f>'諫早・大村・島原・雲仙・南島原'!H51</f>
        <v>310</v>
      </c>
      <c r="G12" s="444">
        <f>'諫早・大村・島原・雲仙・南島原'!I51</f>
        <v>0</v>
      </c>
      <c r="H12" s="445">
        <f>'諫早・大村・島原・雲仙・南島原'!K51</f>
        <v>1360</v>
      </c>
      <c r="I12" s="444">
        <f>'諫早・大村・島原・雲仙・南島原'!L51</f>
        <v>0</v>
      </c>
      <c r="J12" s="445">
        <f>'諫早・大村・島原・雲仙・南島原'!N51</f>
        <v>5200</v>
      </c>
      <c r="K12" s="444">
        <f>'諫早・大村・島原・雲仙・南島原'!O51</f>
        <v>0</v>
      </c>
      <c r="L12" s="447">
        <f>'諫早・大村・島原・雲仙・南島原'!Q51</f>
        <v>0</v>
      </c>
      <c r="M12" s="448">
        <f>'諫早・大村・島原・雲仙・南島原'!R51</f>
        <v>0</v>
      </c>
      <c r="N12" s="445">
        <f t="shared" si="1"/>
        <v>8060</v>
      </c>
      <c r="O12" s="446">
        <f t="shared" si="1"/>
        <v>0</v>
      </c>
    </row>
    <row r="13" spans="1:15" ht="28.5" customHeight="1">
      <c r="A13" s="11" t="s">
        <v>146</v>
      </c>
      <c r="B13" s="443">
        <f>'諫早・大村・島原・雲仙・南島原'!B69</f>
        <v>0</v>
      </c>
      <c r="C13" s="444">
        <f>'諫早・大村・島原・雲仙・南島原'!C69</f>
        <v>0</v>
      </c>
      <c r="D13" s="445">
        <f>'諫早・大村・島原・雲仙・南島原'!E69</f>
        <v>0</v>
      </c>
      <c r="E13" s="444">
        <f>'諫早・大村・島原・雲仙・南島原'!F69</f>
        <v>0</v>
      </c>
      <c r="F13" s="445">
        <f>'諫早・大村・島原・雲仙・南島原'!H69</f>
        <v>60</v>
      </c>
      <c r="G13" s="444">
        <f>'諫早・大村・島原・雲仙・南島原'!I69</f>
        <v>0</v>
      </c>
      <c r="H13" s="445">
        <f>'諫早・大村・島原・雲仙・南島原'!K69</f>
        <v>170</v>
      </c>
      <c r="I13" s="444">
        <f>'諫早・大村・島原・雲仙・南島原'!L69</f>
        <v>0</v>
      </c>
      <c r="J13" s="445">
        <f>'諫早・大村・島原・雲仙・南島原'!N69</f>
        <v>9620</v>
      </c>
      <c r="K13" s="444">
        <f>'諫早・大村・島原・雲仙・南島原'!O69</f>
        <v>0</v>
      </c>
      <c r="L13" s="447">
        <f>'諫早・大村・島原・雲仙・南島原'!Q69</f>
        <v>0</v>
      </c>
      <c r="M13" s="448">
        <f>'諫早・大村・島原・雲仙・南島原'!R69</f>
        <v>0</v>
      </c>
      <c r="N13" s="445">
        <f t="shared" si="1"/>
        <v>9850</v>
      </c>
      <c r="O13" s="446">
        <f t="shared" si="1"/>
        <v>0</v>
      </c>
    </row>
    <row r="14" spans="1:15" ht="28.5" customHeight="1">
      <c r="A14" s="11" t="s">
        <v>158</v>
      </c>
      <c r="B14" s="443">
        <f>'諫早・大村・島原・雲仙・南島原'!B84</f>
        <v>70</v>
      </c>
      <c r="C14" s="444">
        <f>'諫早・大村・島原・雲仙・南島原'!C84</f>
        <v>0</v>
      </c>
      <c r="D14" s="445">
        <f>'諫早・大村・島原・雲仙・南島原'!E84</f>
        <v>140</v>
      </c>
      <c r="E14" s="444">
        <f>'諫早・大村・島原・雲仙・南島原'!F84</f>
        <v>0</v>
      </c>
      <c r="F14" s="445">
        <f>'諫早・大村・島原・雲仙・南島原'!H84</f>
        <v>330</v>
      </c>
      <c r="G14" s="444">
        <f>'諫早・大村・島原・雲仙・南島原'!I84</f>
        <v>0</v>
      </c>
      <c r="H14" s="445">
        <f>'諫早・大村・島原・雲仙・南島原'!K84</f>
        <v>1210</v>
      </c>
      <c r="I14" s="444">
        <f>'諫早・大村・島原・雲仙・南島原'!L84</f>
        <v>0</v>
      </c>
      <c r="J14" s="445">
        <f>'諫早・大村・島原・雲仙・南島原'!N84</f>
        <v>7450</v>
      </c>
      <c r="K14" s="444">
        <f>'諫早・大村・島原・雲仙・南島原'!O84</f>
        <v>0</v>
      </c>
      <c r="L14" s="447">
        <f>'諫早・大村・島原・雲仙・南島原'!Q84</f>
        <v>0</v>
      </c>
      <c r="M14" s="448">
        <f>'諫早・大村・島原・雲仙・南島原'!R84</f>
        <v>0</v>
      </c>
      <c r="N14" s="445">
        <f t="shared" si="1"/>
        <v>9200</v>
      </c>
      <c r="O14" s="446">
        <f t="shared" si="1"/>
        <v>0</v>
      </c>
    </row>
    <row r="15" spans="1:15" ht="28.5" customHeight="1">
      <c r="A15" s="12" t="s">
        <v>100</v>
      </c>
      <c r="B15" s="439">
        <f>'佐世保・北松・東彼杵・松浦'!B48</f>
        <v>2830</v>
      </c>
      <c r="C15" s="440">
        <f>'佐世保・北松・東彼杵・松浦'!C48</f>
        <v>0</v>
      </c>
      <c r="D15" s="441">
        <f>'佐世保・北松・東彼杵・松浦'!E48</f>
        <v>0</v>
      </c>
      <c r="E15" s="440">
        <f>'佐世保・北松・東彼杵・松浦'!F48</f>
        <v>0</v>
      </c>
      <c r="F15" s="441">
        <f>'佐世保・北松・東彼杵・松浦'!H48</f>
        <v>11260</v>
      </c>
      <c r="G15" s="440">
        <f>'佐世保・北松・東彼杵・松浦'!I48</f>
        <v>0</v>
      </c>
      <c r="H15" s="441">
        <f>'佐世保・北松・東彼杵・松浦'!K48</f>
        <v>14640</v>
      </c>
      <c r="I15" s="440">
        <f>'佐世保・北松・東彼杵・松浦'!L48</f>
        <v>0</v>
      </c>
      <c r="J15" s="441">
        <f>'佐世保・北松・東彼杵・松浦'!N48</f>
        <v>18170</v>
      </c>
      <c r="K15" s="440">
        <f>'佐世保・北松・東彼杵・松浦'!O48</f>
        <v>0</v>
      </c>
      <c r="L15" s="449">
        <f>'佐世保・北松・東彼杵・松浦'!Q48</f>
        <v>0</v>
      </c>
      <c r="M15" s="450">
        <f>'佐世保・北松・東彼杵・松浦'!R48</f>
        <v>0</v>
      </c>
      <c r="N15" s="445">
        <f t="shared" si="1"/>
        <v>46900</v>
      </c>
      <c r="O15" s="446">
        <f t="shared" si="1"/>
        <v>0</v>
      </c>
    </row>
    <row r="16" spans="1:15" ht="29.25" customHeight="1">
      <c r="A16" s="11" t="s">
        <v>81</v>
      </c>
      <c r="B16" s="443">
        <f>'佐世保・北松・東彼杵・松浦'!B57</f>
        <v>0</v>
      </c>
      <c r="C16" s="444">
        <f>'佐世保・北松・東彼杵・松浦'!C57</f>
        <v>0</v>
      </c>
      <c r="D16" s="445">
        <f>'佐世保・北松・東彼杵・松浦'!E57</f>
        <v>0</v>
      </c>
      <c r="E16" s="444">
        <f>'佐世保・北松・東彼杵・松浦'!F57</f>
        <v>0</v>
      </c>
      <c r="F16" s="445">
        <f>'佐世保・北松・東彼杵・松浦'!H57</f>
        <v>740</v>
      </c>
      <c r="G16" s="444">
        <f>'佐世保・北松・東彼杵・松浦'!I57</f>
        <v>0</v>
      </c>
      <c r="H16" s="445">
        <f>'佐世保・北松・東彼杵・松浦'!K57</f>
        <v>0</v>
      </c>
      <c r="I16" s="444">
        <f>'佐世保・北松・東彼杵・松浦'!L57</f>
        <v>0</v>
      </c>
      <c r="J16" s="445">
        <f>'佐世保・北松・東彼杵・松浦'!N57</f>
        <v>2040</v>
      </c>
      <c r="K16" s="444">
        <f>'佐世保・北松・東彼杵・松浦'!O57</f>
        <v>0</v>
      </c>
      <c r="L16" s="447">
        <f>'佐世保・北松・東彼杵・松浦'!Q57</f>
        <v>0</v>
      </c>
      <c r="M16" s="448">
        <f>'佐世保・北松・東彼杵・松浦'!R57</f>
        <v>0</v>
      </c>
      <c r="N16" s="445">
        <f>SUM(B16+D16+F16+H16+J16+L16)</f>
        <v>2780</v>
      </c>
      <c r="O16" s="446">
        <f>SUM(C16+E16+G16+I16+K16+M16)</f>
        <v>0</v>
      </c>
    </row>
    <row r="17" spans="1:15" ht="29.25" customHeight="1">
      <c r="A17" s="11" t="s">
        <v>102</v>
      </c>
      <c r="B17" s="443">
        <f>'佐世保・北松・東彼杵・松浦'!B68</f>
        <v>0</v>
      </c>
      <c r="C17" s="444">
        <f>'佐世保・北松・東彼杵・松浦'!C68</f>
        <v>0</v>
      </c>
      <c r="D17" s="445">
        <f>'佐世保・北松・東彼杵・松浦'!E68</f>
        <v>0</v>
      </c>
      <c r="E17" s="444">
        <f>'佐世保・北松・東彼杵・松浦'!F68</f>
        <v>0</v>
      </c>
      <c r="F17" s="445">
        <f>'佐世保・北松・東彼杵・松浦'!H68</f>
        <v>2280</v>
      </c>
      <c r="G17" s="444">
        <f>'佐世保・北松・東彼杵・松浦'!I68</f>
        <v>0</v>
      </c>
      <c r="H17" s="445">
        <f>'佐世保・北松・東彼杵・松浦'!K68</f>
        <v>410</v>
      </c>
      <c r="I17" s="444">
        <f>'佐世保・北松・東彼杵・松浦'!L68</f>
        <v>0</v>
      </c>
      <c r="J17" s="445">
        <f>'佐世保・北松・東彼杵・松浦'!N68</f>
        <v>4810</v>
      </c>
      <c r="K17" s="444">
        <f>'佐世保・北松・東彼杵・松浦'!O68</f>
        <v>0</v>
      </c>
      <c r="L17" s="447">
        <f>'佐世保・北松・東彼杵・松浦'!Q68</f>
        <v>0</v>
      </c>
      <c r="M17" s="448">
        <f>'佐世保・北松・東彼杵・松浦'!R68</f>
        <v>0</v>
      </c>
      <c r="N17" s="445">
        <f t="shared" si="1"/>
        <v>7500</v>
      </c>
      <c r="O17" s="446">
        <f t="shared" si="1"/>
        <v>0</v>
      </c>
    </row>
    <row r="18" spans="1:15" ht="30" customHeight="1">
      <c r="A18" s="12" t="s">
        <v>101</v>
      </c>
      <c r="B18" s="439">
        <f>'佐世保・北松・東彼杵・松浦'!B85</f>
        <v>0</v>
      </c>
      <c r="C18" s="440">
        <f>'佐世保・北松・東彼杵・松浦'!C85</f>
        <v>0</v>
      </c>
      <c r="D18" s="441">
        <f>'佐世保・北松・東彼杵・松浦'!E85</f>
        <v>0</v>
      </c>
      <c r="E18" s="440">
        <f>'佐世保・北松・東彼杵・松浦'!F85</f>
        <v>0</v>
      </c>
      <c r="F18" s="441">
        <f>'佐世保・北松・東彼杵・松浦'!H85</f>
        <v>1090</v>
      </c>
      <c r="G18" s="440">
        <f>'佐世保・北松・東彼杵・松浦'!I85</f>
        <v>0</v>
      </c>
      <c r="H18" s="441">
        <f>'佐世保・北松・東彼杵・松浦'!K85</f>
        <v>0</v>
      </c>
      <c r="I18" s="440">
        <f>'佐世保・北松・東彼杵・松浦'!L85</f>
        <v>0</v>
      </c>
      <c r="J18" s="441">
        <f>'佐世保・北松・東彼杵・松浦'!N85</f>
        <v>3190</v>
      </c>
      <c r="K18" s="440">
        <f>'佐世保・北松・東彼杵・松浦'!O85</f>
        <v>0</v>
      </c>
      <c r="L18" s="449">
        <f>'佐世保・北松・東彼杵・松浦'!Q85</f>
        <v>0</v>
      </c>
      <c r="M18" s="450">
        <f>'佐世保・北松・東彼杵・松浦'!R85</f>
        <v>0</v>
      </c>
      <c r="N18" s="445">
        <f t="shared" si="1"/>
        <v>4280</v>
      </c>
      <c r="O18" s="446">
        <f t="shared" si="1"/>
        <v>0</v>
      </c>
    </row>
    <row r="19" spans="1:15" ht="30" customHeight="1">
      <c r="A19" s="11" t="s">
        <v>80</v>
      </c>
      <c r="B19" s="443">
        <f>'平戸・五島・南松北松・壱岐・対馬'!B20</f>
        <v>360</v>
      </c>
      <c r="C19" s="444">
        <f>'平戸・五島・南松北松・壱岐・対馬'!C20</f>
        <v>0</v>
      </c>
      <c r="D19" s="445">
        <f>'平戸・五島・南松北松・壱岐・対馬'!E20</f>
        <v>0</v>
      </c>
      <c r="E19" s="444">
        <f>'平戸・五島・南松北松・壱岐・対馬'!F20</f>
        <v>0</v>
      </c>
      <c r="F19" s="445">
        <f>'平戸・五島・南松北松・壱岐・対馬'!H20</f>
        <v>250</v>
      </c>
      <c r="G19" s="444">
        <f>'平戸・五島・南松北松・壱岐・対馬'!I20</f>
        <v>0</v>
      </c>
      <c r="H19" s="445">
        <f>'平戸・五島・南松北松・壱岐・対馬'!K20</f>
        <v>0</v>
      </c>
      <c r="I19" s="444">
        <f>'平戸・五島・南松北松・壱岐・対馬'!L20</f>
        <v>0</v>
      </c>
      <c r="J19" s="445">
        <f>'平戸・五島・南松北松・壱岐・対馬'!N20</f>
        <v>4620</v>
      </c>
      <c r="K19" s="444">
        <f>'平戸・五島・南松北松・壱岐・対馬'!O20</f>
        <v>0</v>
      </c>
      <c r="L19" s="447">
        <f>'平戸・五島・南松北松・壱岐・対馬'!Q20</f>
        <v>0</v>
      </c>
      <c r="M19" s="448">
        <f>'平戸・五島・南松北松・壱岐・対馬'!R20</f>
        <v>0</v>
      </c>
      <c r="N19" s="445">
        <f t="shared" si="1"/>
        <v>5230</v>
      </c>
      <c r="O19" s="446">
        <f t="shared" si="1"/>
        <v>0</v>
      </c>
    </row>
    <row r="20" spans="1:15" ht="30" customHeight="1">
      <c r="A20" s="11" t="s">
        <v>115</v>
      </c>
      <c r="B20" s="443">
        <f>'平戸・五島・南松北松・壱岐・対馬'!B36</f>
        <v>0</v>
      </c>
      <c r="C20" s="444">
        <f>'平戸・五島・南松北松・壱岐・対馬'!C36</f>
        <v>0</v>
      </c>
      <c r="D20" s="445">
        <f>'平戸・五島・南松北松・壱岐・対馬'!E36</f>
        <v>290</v>
      </c>
      <c r="E20" s="444">
        <f>'平戸・五島・南松北松・壱岐・対馬'!F36</f>
        <v>0</v>
      </c>
      <c r="F20" s="445">
        <f>'平戸・五島・南松北松・壱岐・対馬'!H36</f>
        <v>110</v>
      </c>
      <c r="G20" s="444">
        <f>'平戸・五島・南松北松・壱岐・対馬'!I36</f>
        <v>0</v>
      </c>
      <c r="H20" s="445">
        <f>'平戸・五島・南松北松・壱岐・対馬'!K36</f>
        <v>40</v>
      </c>
      <c r="I20" s="444">
        <f>'平戸・五島・南松北松・壱岐・対馬'!L36</f>
        <v>0</v>
      </c>
      <c r="J20" s="445">
        <f>'平戸・五島・南松北松・壱岐・対馬'!N36</f>
        <v>6130</v>
      </c>
      <c r="K20" s="444">
        <f>'平戸・五島・南松北松・壱岐・対馬'!O36</f>
        <v>0</v>
      </c>
      <c r="L20" s="447">
        <f>'平戸・五島・南松北松・壱岐・対馬'!Q36</f>
        <v>0</v>
      </c>
      <c r="M20" s="448">
        <f>'平戸・五島・南松北松・壱岐・対馬'!R36</f>
        <v>0</v>
      </c>
      <c r="N20" s="445">
        <f t="shared" si="1"/>
        <v>6570</v>
      </c>
      <c r="O20" s="446">
        <f t="shared" si="1"/>
        <v>0</v>
      </c>
    </row>
    <row r="21" spans="1:15" ht="28.5" customHeight="1">
      <c r="A21" s="11" t="s">
        <v>82</v>
      </c>
      <c r="B21" s="443">
        <f>'平戸・五島・南松北松・壱岐・対馬'!B53</f>
        <v>0</v>
      </c>
      <c r="C21" s="444">
        <f>'平戸・五島・南松北松・壱岐・対馬'!C53</f>
        <v>0</v>
      </c>
      <c r="D21" s="445">
        <f>'平戸・五島・南松北松・壱岐・対馬'!E53</f>
        <v>0</v>
      </c>
      <c r="E21" s="444">
        <f>'平戸・五島・南松北松・壱岐・対馬'!F53</f>
        <v>0</v>
      </c>
      <c r="F21" s="445">
        <f>'平戸・五島・南松北松・壱岐・対馬'!H53</f>
        <v>0</v>
      </c>
      <c r="G21" s="444">
        <f>'平戸・五島・南松北松・壱岐・対馬'!I53</f>
        <v>0</v>
      </c>
      <c r="H21" s="445">
        <f>'平戸・五島・南松北松・壱岐・対馬'!K53</f>
        <v>0</v>
      </c>
      <c r="I21" s="444">
        <f>'平戸・五島・南松北松・壱岐・対馬'!L53</f>
        <v>0</v>
      </c>
      <c r="J21" s="445">
        <f>'平戸・五島・南松北松・壱岐・対馬'!N53</f>
        <v>2840</v>
      </c>
      <c r="K21" s="444">
        <f>'平戸・五島・南松北松・壱岐・対馬'!O53</f>
        <v>0</v>
      </c>
      <c r="L21" s="447">
        <f>'平戸・五島・南松北松・壱岐・対馬'!Q53</f>
        <v>0</v>
      </c>
      <c r="M21" s="448">
        <f>'平戸・五島・南松北松・壱岐・対馬'!R53</f>
        <v>0</v>
      </c>
      <c r="N21" s="445">
        <f t="shared" si="1"/>
        <v>2840</v>
      </c>
      <c r="O21" s="446">
        <f t="shared" si="1"/>
        <v>0</v>
      </c>
    </row>
    <row r="22" spans="1:15" ht="30" customHeight="1">
      <c r="A22" s="11" t="s">
        <v>107</v>
      </c>
      <c r="B22" s="443">
        <f>'平戸・五島・南松北松・壱岐・対馬'!B64</f>
        <v>40</v>
      </c>
      <c r="C22" s="444">
        <f>'平戸・五島・南松北松・壱岐・対馬'!C64</f>
        <v>0</v>
      </c>
      <c r="D22" s="445">
        <f>'平戸・五島・南松北松・壱岐・対馬'!E64</f>
        <v>0</v>
      </c>
      <c r="E22" s="444">
        <f>'平戸・五島・南松北松・壱岐・対馬'!F64</f>
        <v>0</v>
      </c>
      <c r="F22" s="445">
        <f>'平戸・五島・南松北松・壱岐・対馬'!H64</f>
        <v>1340</v>
      </c>
      <c r="G22" s="444">
        <f>'平戸・五島・南松北松・壱岐・対馬'!I64</f>
        <v>0</v>
      </c>
      <c r="H22" s="445">
        <f>'平戸・五島・南松北松・壱岐・対馬'!K64</f>
        <v>1390</v>
      </c>
      <c r="I22" s="444">
        <f>'平戸・五島・南松北松・壱岐・対馬'!L64</f>
        <v>0</v>
      </c>
      <c r="J22" s="445">
        <f>'平戸・五島・南松北松・壱岐・対馬'!N64</f>
        <v>220</v>
      </c>
      <c r="K22" s="444">
        <f>'平戸・五島・南松北松・壱岐・対馬'!O64</f>
        <v>0</v>
      </c>
      <c r="L22" s="447">
        <f>'平戸・五島・南松北松・壱岐・対馬'!Q64</f>
        <v>0</v>
      </c>
      <c r="M22" s="448">
        <f>'平戸・五島・南松北松・壱岐・対馬'!R64</f>
        <v>0</v>
      </c>
      <c r="N22" s="445">
        <f t="shared" si="1"/>
        <v>2990</v>
      </c>
      <c r="O22" s="446">
        <f t="shared" si="1"/>
        <v>0</v>
      </c>
    </row>
    <row r="23" spans="1:15" ht="30" customHeight="1">
      <c r="A23" s="11" t="s">
        <v>106</v>
      </c>
      <c r="B23" s="443">
        <f>'平戸・五島・南松北松・壱岐・対馬'!B76</f>
        <v>0</v>
      </c>
      <c r="C23" s="444">
        <f>'平戸・五島・南松北松・壱岐・対馬'!C76</f>
        <v>0</v>
      </c>
      <c r="D23" s="445">
        <f>'平戸・五島・南松北松・壱岐・対馬'!E76</f>
        <v>0</v>
      </c>
      <c r="E23" s="444">
        <f>'平戸・五島・南松北松・壱岐・対馬'!F76</f>
        <v>0</v>
      </c>
      <c r="F23" s="445">
        <f>'平戸・五島・南松北松・壱岐・対馬'!H76</f>
        <v>0</v>
      </c>
      <c r="G23" s="444">
        <f>'平戸・五島・南松北松・壱岐・対馬'!I76</f>
        <v>0</v>
      </c>
      <c r="H23" s="445">
        <f>'平戸・五島・南松北松・壱岐・対馬'!K76</f>
        <v>90</v>
      </c>
      <c r="I23" s="444">
        <f>'平戸・五島・南松北松・壱岐・対馬'!L76</f>
        <v>0</v>
      </c>
      <c r="J23" s="445">
        <f>'平戸・五島・南松北松・壱岐・対馬'!N76</f>
        <v>2260</v>
      </c>
      <c r="K23" s="444">
        <f>'平戸・五島・南松北松・壱岐・対馬'!O76</f>
        <v>0</v>
      </c>
      <c r="L23" s="447">
        <f>'平戸・五島・南松北松・壱岐・対馬'!Q76</f>
        <v>0</v>
      </c>
      <c r="M23" s="448">
        <f>'平戸・五島・南松北松・壱岐・対馬'!R76</f>
        <v>0</v>
      </c>
      <c r="N23" s="445">
        <f t="shared" si="1"/>
        <v>2350</v>
      </c>
      <c r="O23" s="446">
        <f t="shared" si="1"/>
        <v>0</v>
      </c>
    </row>
    <row r="24" spans="1:15" ht="30" customHeight="1">
      <c r="A24" s="11"/>
      <c r="B24" s="443"/>
      <c r="C24" s="444"/>
      <c r="D24" s="445"/>
      <c r="E24" s="444"/>
      <c r="F24" s="445"/>
      <c r="G24" s="444"/>
      <c r="H24" s="445"/>
      <c r="I24" s="444"/>
      <c r="J24" s="445"/>
      <c r="K24" s="444"/>
      <c r="L24" s="447"/>
      <c r="M24" s="448"/>
      <c r="N24" s="445">
        <f t="shared" si="1"/>
        <v>0</v>
      </c>
      <c r="O24" s="446">
        <f t="shared" si="1"/>
        <v>0</v>
      </c>
    </row>
    <row r="25" spans="1:15" ht="30" customHeight="1">
      <c r="A25" s="11"/>
      <c r="B25" s="443"/>
      <c r="C25" s="444"/>
      <c r="D25" s="445"/>
      <c r="E25" s="444"/>
      <c r="F25" s="445"/>
      <c r="G25" s="444"/>
      <c r="H25" s="445"/>
      <c r="I25" s="444"/>
      <c r="J25" s="445"/>
      <c r="K25" s="444"/>
      <c r="L25" s="445"/>
      <c r="M25" s="444"/>
      <c r="N25" s="445">
        <f t="shared" si="1"/>
        <v>0</v>
      </c>
      <c r="O25" s="446">
        <f t="shared" si="1"/>
        <v>0</v>
      </c>
    </row>
    <row r="26" spans="1:15" ht="30" customHeight="1">
      <c r="A26" s="11"/>
      <c r="B26" s="443"/>
      <c r="C26" s="444"/>
      <c r="D26" s="445"/>
      <c r="E26" s="444"/>
      <c r="F26" s="445"/>
      <c r="G26" s="444"/>
      <c r="H26" s="445"/>
      <c r="I26" s="444"/>
      <c r="J26" s="445"/>
      <c r="K26" s="444"/>
      <c r="L26" s="445"/>
      <c r="M26" s="444"/>
      <c r="N26" s="445">
        <f t="shared" si="1"/>
        <v>0</v>
      </c>
      <c r="O26" s="446">
        <f t="shared" si="1"/>
        <v>0</v>
      </c>
    </row>
    <row r="27" spans="1:15" ht="30" customHeight="1">
      <c r="A27" s="11"/>
      <c r="B27" s="443"/>
      <c r="C27" s="444"/>
      <c r="D27" s="445"/>
      <c r="E27" s="444"/>
      <c r="F27" s="445"/>
      <c r="G27" s="444"/>
      <c r="H27" s="445"/>
      <c r="I27" s="444"/>
      <c r="J27" s="445"/>
      <c r="K27" s="444"/>
      <c r="L27" s="445"/>
      <c r="M27" s="444"/>
      <c r="N27" s="445">
        <f t="shared" si="1"/>
        <v>0</v>
      </c>
      <c r="O27" s="446">
        <f t="shared" si="1"/>
        <v>0</v>
      </c>
    </row>
    <row r="28" spans="1:15" ht="28.5" customHeight="1">
      <c r="A28" s="13"/>
      <c r="B28" s="451"/>
      <c r="C28" s="452"/>
      <c r="D28" s="453"/>
      <c r="E28" s="452"/>
      <c r="F28" s="453"/>
      <c r="G28" s="452"/>
      <c r="H28" s="453"/>
      <c r="I28" s="452"/>
      <c r="J28" s="453"/>
      <c r="K28" s="452"/>
      <c r="L28" s="453"/>
      <c r="M28" s="452"/>
      <c r="N28" s="453">
        <f t="shared" si="1"/>
        <v>0</v>
      </c>
      <c r="O28" s="454">
        <f t="shared" si="1"/>
        <v>0</v>
      </c>
    </row>
    <row r="29" spans="1:15" s="5" customFormat="1" ht="30" customHeight="1" thickBot="1">
      <c r="A29" s="32" t="s">
        <v>79</v>
      </c>
      <c r="B29" s="455">
        <f aca="true" t="shared" si="2" ref="B29:O29">SUM(B7:B28)</f>
        <v>12480</v>
      </c>
      <c r="C29" s="456">
        <f t="shared" si="2"/>
        <v>0</v>
      </c>
      <c r="D29" s="455">
        <f t="shared" si="2"/>
        <v>3190</v>
      </c>
      <c r="E29" s="456">
        <f t="shared" si="2"/>
        <v>0</v>
      </c>
      <c r="F29" s="455">
        <f t="shared" si="2"/>
        <v>38120</v>
      </c>
      <c r="G29" s="456">
        <f t="shared" si="2"/>
        <v>0</v>
      </c>
      <c r="H29" s="455">
        <f t="shared" si="2"/>
        <v>27140</v>
      </c>
      <c r="I29" s="456">
        <f t="shared" si="2"/>
        <v>0</v>
      </c>
      <c r="J29" s="455">
        <f>SUM(J7:J28)</f>
        <v>185330</v>
      </c>
      <c r="K29" s="456">
        <f>SUM(K7:K28)</f>
        <v>0</v>
      </c>
      <c r="L29" s="455">
        <f>SUM(L7:L28)</f>
        <v>0</v>
      </c>
      <c r="M29" s="456">
        <f t="shared" si="2"/>
        <v>0</v>
      </c>
      <c r="N29" s="455">
        <f t="shared" si="2"/>
        <v>266260</v>
      </c>
      <c r="O29" s="45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75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市郡別集計表（06.04）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2024-01-15T04:14:37Z</cp:lastPrinted>
  <dcterms:created xsi:type="dcterms:W3CDTF">1997-07-07T18:03:09Z</dcterms:created>
  <dcterms:modified xsi:type="dcterms:W3CDTF">2024-03-24T23:52:17Z</dcterms:modified>
  <cp:category/>
  <cp:version/>
  <cp:contentType/>
  <cp:contentStatus/>
</cp:coreProperties>
</file>