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933" activeTab="0"/>
  </bookViews>
  <sheets>
    <sheet name="宮崎市・東諸県郡" sheetId="1" r:id="rId1"/>
    <sheet name="西都市・児湯郡・日南市・南那珂郡・串間市・都城市" sheetId="2" r:id="rId2"/>
    <sheet name="北諸県郡・西諸県郡・えびの市・小林市・延岡市" sheetId="3" r:id="rId3"/>
    <sheet name="日向市・東臼杵郡・西臼杵郡" sheetId="4" r:id="rId4"/>
    <sheet name="市郡集計表" sheetId="5" r:id="rId5"/>
  </sheets>
  <definedNames>
    <definedName name="_xlnm.Print_Area" localSheetId="0">'宮崎市・東諸県郡'!$A$1:$P$80</definedName>
    <definedName name="_xlnm.Print_Area" localSheetId="1">'西都市・児湯郡・日南市・南那珂郡・串間市・都城市'!$A$1:$P$88</definedName>
    <definedName name="_xlnm.Print_Area" localSheetId="3">'日向市・東臼杵郡・西臼杵郡'!$A$1:$P$67</definedName>
    <definedName name="_xlnm.Print_Area" localSheetId="2">'北諸県郡・西諸県郡・えびの市・小林市・延岡市'!$A$1:$P$88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PC-222_k-fujisao</author>
  </authors>
  <commentList>
    <comment ref="M41" authorId="0">
      <text>
        <r>
          <rPr>
            <b/>
            <sz val="9"/>
            <rFont val="ＭＳ Ｐゴシック"/>
            <family val="3"/>
          </rPr>
          <t>宮日：1010
毎日：8
朝日：16
読売：25
日経：15</t>
        </r>
      </text>
    </comment>
    <comment ref="M42" authorId="0">
      <text>
        <r>
          <rPr>
            <b/>
            <sz val="9"/>
            <rFont val="ＭＳ Ｐゴシック"/>
            <family val="3"/>
          </rPr>
          <t>宮日：2125
毎日：19
朝日：95
日経：40</t>
        </r>
      </text>
    </comment>
    <comment ref="M43" authorId="0">
      <text>
        <r>
          <rPr>
            <b/>
            <sz val="9"/>
            <rFont val="ＭＳ Ｐゴシック"/>
            <family val="3"/>
          </rPr>
          <t>宮日：1950
毎日：15
朝日：55
読売：94
日経：30</t>
        </r>
      </text>
    </comment>
    <comment ref="M44" authorId="0">
      <text>
        <r>
          <rPr>
            <b/>
            <sz val="9"/>
            <rFont val="ＭＳ Ｐゴシック"/>
            <family val="3"/>
          </rPr>
          <t>宮日：2880
毎日：27
朝日：165
日経：60</t>
        </r>
      </text>
    </comment>
    <comment ref="M45" authorId="0">
      <text>
        <r>
          <rPr>
            <b/>
            <sz val="9"/>
            <rFont val="ＭＳ Ｐゴシック"/>
            <family val="3"/>
          </rPr>
          <t xml:space="preserve">宮日：1810
毎日：32
朝日：218
日経：70
</t>
        </r>
      </text>
    </comment>
    <comment ref="M49" authorId="0">
      <text>
        <r>
          <rPr>
            <b/>
            <sz val="9"/>
            <rFont val="ＭＳ Ｐゴシック"/>
            <family val="3"/>
          </rPr>
          <t>宮日：2755
毎日：39
朝日：200
日経：45</t>
        </r>
      </text>
    </comment>
    <comment ref="M51" authorId="0">
      <text>
        <r>
          <rPr>
            <b/>
            <sz val="9"/>
            <rFont val="ＭＳ Ｐゴシック"/>
            <family val="3"/>
          </rPr>
          <t>宮日：1054
毎日：13
朝日：44
日経：20</t>
        </r>
      </text>
    </comment>
    <comment ref="M52" authorId="0">
      <text>
        <r>
          <rPr>
            <b/>
            <sz val="9"/>
            <rFont val="ＭＳ Ｐゴシック"/>
            <family val="3"/>
          </rPr>
          <t>宮日：1970
毎日：16
朝日：65
読売：35
日経：30</t>
        </r>
      </text>
    </comment>
    <comment ref="M59" authorId="0">
      <text>
        <r>
          <rPr>
            <b/>
            <sz val="9"/>
            <rFont val="ＭＳ Ｐゴシック"/>
            <family val="3"/>
          </rPr>
          <t>宮日：2210
毎日：15
朝日：58
読売：69
日経：35</t>
        </r>
      </text>
    </comment>
    <comment ref="M69" authorId="0">
      <text>
        <r>
          <rPr>
            <b/>
            <sz val="9"/>
            <rFont val="ＭＳ Ｐゴシック"/>
            <family val="3"/>
          </rPr>
          <t>宮日：3650
毎日：33
朝日：90
読売：90
日経：50</t>
        </r>
      </text>
    </comment>
    <comment ref="M70" authorId="0">
      <text>
        <r>
          <rPr>
            <b/>
            <sz val="9"/>
            <rFont val="ＭＳ Ｐゴシック"/>
            <family val="3"/>
          </rPr>
          <t>宮日：1,250
毎日：15
朝日：41
読売：25
日経：20</t>
        </r>
      </text>
    </comment>
    <comment ref="M9" authorId="0">
      <text>
        <r>
          <rPr>
            <b/>
            <sz val="9"/>
            <rFont val="ＭＳ Ｐゴシック"/>
            <family val="3"/>
          </rPr>
          <t>宮日：1665
朝日：152
日経：115</t>
        </r>
      </text>
    </comment>
    <comment ref="M10" authorId="0">
      <text>
        <r>
          <rPr>
            <b/>
            <sz val="9"/>
            <rFont val="ＭＳ Ｐゴシック"/>
            <family val="3"/>
          </rPr>
          <t>宮日：1610
朝日：206
日経：200</t>
        </r>
      </text>
    </comment>
    <comment ref="M11" authorId="0">
      <text>
        <r>
          <rPr>
            <b/>
            <sz val="9"/>
            <rFont val="ＭＳ Ｐゴシック"/>
            <family val="3"/>
          </rPr>
          <t xml:space="preserve">宮日：1960
朝日：215
日経：175
</t>
        </r>
      </text>
    </comment>
    <comment ref="M12" authorId="0">
      <text>
        <r>
          <rPr>
            <b/>
            <sz val="9"/>
            <rFont val="ＭＳ Ｐゴシック"/>
            <family val="3"/>
          </rPr>
          <t>宮日：1490
朝日：109
日経：70</t>
        </r>
      </text>
    </comment>
    <comment ref="M13" authorId="0">
      <text>
        <r>
          <rPr>
            <b/>
            <sz val="9"/>
            <rFont val="ＭＳ Ｐゴシック"/>
            <family val="3"/>
          </rPr>
          <t>Ｒ2.9
老松通の一部を吸収
1030部
宮日：3205
毎日：36
朝日：324
日経：325</t>
        </r>
      </text>
    </comment>
    <comment ref="A10" authorId="0">
      <text>
        <r>
          <rPr>
            <b/>
            <sz val="9"/>
            <rFont val="ＭＳ Ｐゴシック"/>
            <family val="3"/>
          </rPr>
          <t>平成30年8月より神宮販売店と統合
Ｒ1.12
大工町　270部を統合、吉村より480部譲渡</t>
        </r>
      </text>
    </comment>
    <comment ref="M29" authorId="0">
      <text>
        <r>
          <rPr>
            <b/>
            <sz val="9"/>
            <rFont val="ＭＳ Ｐゴシック"/>
            <family val="3"/>
          </rPr>
          <t>宮日：1185
朝日：187
毎日：36
日経：75</t>
        </r>
      </text>
    </comment>
    <comment ref="M28" authorId="1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宮日：3095
毎日：51
朝日：223
日経：100</t>
        </r>
      </text>
    </comment>
    <comment ref="M27" authorId="0">
      <text>
        <r>
          <rPr>
            <b/>
            <sz val="9"/>
            <rFont val="ＭＳ Ｐゴシック"/>
            <family val="3"/>
          </rPr>
          <t>宮日：1430
朝日：137
日経：75</t>
        </r>
      </text>
    </comment>
    <comment ref="M26" authorId="0">
      <text>
        <r>
          <rPr>
            <b/>
            <sz val="9"/>
            <rFont val="ＭＳ Ｐゴシック"/>
            <family val="3"/>
          </rPr>
          <t>宮日：1670
朝日：161
毎日：34
日経：30</t>
        </r>
      </text>
    </comment>
    <comment ref="M25" authorId="0">
      <text>
        <r>
          <rPr>
            <b/>
            <sz val="9"/>
            <rFont val="ＭＳ Ｐゴシック"/>
            <family val="3"/>
          </rPr>
          <t xml:space="preserve">宮日：2100
朝日：150
毎日：27
日経：60
</t>
        </r>
      </text>
    </comment>
    <comment ref="M24" authorId="0">
      <text>
        <r>
          <rPr>
            <b/>
            <sz val="9"/>
            <rFont val="ＭＳ Ｐゴシック"/>
            <family val="3"/>
          </rPr>
          <t xml:space="preserve">宮日：2395
毎日：30
朝日：121
日経：65
</t>
        </r>
      </text>
    </comment>
    <comment ref="M23" authorId="0">
      <text>
        <r>
          <rPr>
            <b/>
            <sz val="9"/>
            <rFont val="ＭＳ Ｐゴシック"/>
            <family val="3"/>
          </rPr>
          <t>宮日：2460
朝日：202
毎日：36
日経：65</t>
        </r>
      </text>
    </comment>
    <comment ref="M22" authorId="0">
      <text>
        <r>
          <rPr>
            <b/>
            <sz val="9"/>
            <rFont val="ＭＳ Ｐゴシック"/>
            <family val="3"/>
          </rPr>
          <t>宮日：1680
毎日：30
朝日：110
日経：65</t>
        </r>
      </text>
    </comment>
    <comment ref="M21" authorId="0">
      <text>
        <r>
          <rPr>
            <b/>
            <sz val="9"/>
            <rFont val="ＭＳ Ｐゴシック"/>
            <family val="3"/>
          </rPr>
          <t>宮日：1890
朝日：140
毎日：30
日経：55</t>
        </r>
      </text>
    </comment>
    <comment ref="M20" authorId="0">
      <text>
        <r>
          <rPr>
            <b/>
            <sz val="9"/>
            <rFont val="ＭＳ Ｐゴシック"/>
            <family val="3"/>
          </rPr>
          <t>宮日：5310
毎日：48
朝日：240
日経：115</t>
        </r>
      </text>
    </comment>
    <comment ref="M19" authorId="0">
      <text>
        <r>
          <rPr>
            <b/>
            <sz val="9"/>
            <rFont val="ＭＳ Ｐゴシック"/>
            <family val="3"/>
          </rPr>
          <t>宮日：1680
朝日：104
日経：105</t>
        </r>
      </text>
    </comment>
    <comment ref="M18" authorId="0">
      <text>
        <r>
          <rPr>
            <b/>
            <sz val="9"/>
            <rFont val="ＭＳ Ｐゴシック"/>
            <family val="3"/>
          </rPr>
          <t>Ｒ2.9
老松通の一部を吸収
690部
宮日：2090
朝日：177
日経：275</t>
        </r>
      </text>
    </comment>
    <comment ref="M17" authorId="0">
      <text>
        <r>
          <rPr>
            <b/>
            <sz val="9"/>
            <rFont val="ＭＳ Ｐゴシック"/>
            <family val="3"/>
          </rPr>
          <t>宮日：2140
毎日：13
朝日：88
日経：85</t>
        </r>
      </text>
    </comment>
    <comment ref="M16" authorId="0">
      <text>
        <r>
          <rPr>
            <b/>
            <sz val="9"/>
            <rFont val="ＭＳ Ｐゴシック"/>
            <family val="3"/>
          </rPr>
          <t>宮日：2965
毎日：21
朝日：229
日経：70</t>
        </r>
      </text>
    </comment>
    <comment ref="M15" authorId="0">
      <text>
        <r>
          <rPr>
            <b/>
            <sz val="9"/>
            <rFont val="ＭＳ Ｐゴシック"/>
            <family val="3"/>
          </rPr>
          <t>宮日：4565
毎日：42
朝日：227
日経：155</t>
        </r>
      </text>
    </comment>
    <comment ref="M14" authorId="0">
      <text>
        <r>
          <rPr>
            <b/>
            <sz val="9"/>
            <rFont val="ＭＳ Ｐゴシック"/>
            <family val="3"/>
          </rPr>
          <t xml:space="preserve">宮日：2585
毎日：40
朝日：170
日経：75
</t>
        </r>
      </text>
    </comment>
    <comment ref="G21" authorId="0">
      <text>
        <r>
          <rPr>
            <b/>
            <sz val="9"/>
            <rFont val="ＭＳ Ｐゴシック"/>
            <family val="3"/>
          </rPr>
          <t>R3.11
読売　国富より70部移譲
R5.4
一部宮日新聞　生目販売店へ移動</t>
        </r>
      </text>
    </comment>
    <comment ref="M50" authorId="0">
      <text>
        <r>
          <rPr>
            <b/>
            <sz val="9"/>
            <rFont val="ＭＳ Ｐゴシック"/>
            <family val="3"/>
          </rPr>
          <t>宮日：2376
朝日：76
毎日：11
日経：35</t>
        </r>
        <r>
          <rPr>
            <sz val="9"/>
            <rFont val="ＭＳ Ｐゴシック"/>
            <family val="3"/>
          </rPr>
          <t xml:space="preserve">
</t>
        </r>
      </text>
    </comment>
    <comment ref="M53" authorId="0">
      <text>
        <r>
          <rPr>
            <b/>
            <sz val="9"/>
            <rFont val="ＭＳ Ｐゴシック"/>
            <family val="3"/>
          </rPr>
          <t>宮日：2880
朝日：142
毎日：32
日経：70</t>
        </r>
      </text>
    </comment>
    <comment ref="M54" authorId="0">
      <text>
        <r>
          <rPr>
            <b/>
            <sz val="9"/>
            <rFont val="ＭＳ Ｐゴシック"/>
            <family val="3"/>
          </rPr>
          <t xml:space="preserve">宮日：1120
朝日：112
毎日：16
日経：30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user075@西村 真奈</author>
  </authors>
  <commentList>
    <comment ref="M62" authorId="0">
      <text>
        <r>
          <rPr>
            <b/>
            <sz val="9"/>
            <rFont val="ＭＳ Ｐゴシック"/>
            <family val="3"/>
          </rPr>
          <t>宮日：2190
毎日：5
朝日：147
日経：110</t>
        </r>
      </text>
    </comment>
    <comment ref="M69" authorId="0">
      <text>
        <r>
          <rPr>
            <b/>
            <sz val="9"/>
            <rFont val="ＭＳ Ｐゴシック"/>
            <family val="3"/>
          </rPr>
          <t>宮日：1012
毎日：9
朝日：73
日経：15</t>
        </r>
      </text>
    </comment>
    <comment ref="M70" authorId="0">
      <text>
        <r>
          <rPr>
            <b/>
            <sz val="9"/>
            <rFont val="ＭＳ Ｐゴシック"/>
            <family val="3"/>
          </rPr>
          <t>宮日：230
毎日：4
朝日：3
読売：6
日経；5</t>
        </r>
      </text>
    </comment>
    <comment ref="M81" authorId="0">
      <text>
        <r>
          <rPr>
            <b/>
            <sz val="9"/>
            <rFont val="ＭＳ Ｐゴシック"/>
            <family val="3"/>
          </rPr>
          <t xml:space="preserve">宮日：1350
毎日：19
朝日：59
読売：33
日経：25
</t>
        </r>
      </text>
    </comment>
    <comment ref="M82" authorId="0">
      <text>
        <r>
          <rPr>
            <b/>
            <sz val="9"/>
            <rFont val="ＭＳ Ｐゴシック"/>
            <family val="3"/>
          </rPr>
          <t xml:space="preserve">宮日：1400
朝日：93
毎日：24
読売：44
日経：40
</t>
        </r>
      </text>
    </comment>
    <comment ref="M83" authorId="0">
      <text>
        <r>
          <rPr>
            <b/>
            <sz val="9"/>
            <rFont val="ＭＳ Ｐゴシック"/>
            <family val="3"/>
          </rPr>
          <t>宮日：2055
毎日：30
朝日：60
日経：40</t>
        </r>
      </text>
    </comment>
    <comment ref="M84" authorId="0">
      <text>
        <r>
          <rPr>
            <b/>
            <sz val="9"/>
            <rFont val="ＭＳ Ｐゴシック"/>
            <family val="3"/>
          </rPr>
          <t>宮日：1615
毎日：13
朝日：52
読売：89
日経：25</t>
        </r>
      </text>
    </comment>
    <comment ref="M8" authorId="0">
      <text>
        <r>
          <rPr>
            <b/>
            <sz val="9"/>
            <rFont val="ＭＳ Ｐゴシック"/>
            <family val="3"/>
          </rPr>
          <t>Ｒ1.7.1～　朝日新聞（毎日新聞）を吸収
宮日：2490
朝日：73
毎日：54
日経：40</t>
        </r>
      </text>
    </comment>
    <comment ref="M9" authorId="0">
      <text>
        <r>
          <rPr>
            <b/>
            <sz val="9"/>
            <rFont val="ＭＳ Ｐゴシック"/>
            <family val="3"/>
          </rPr>
          <t>Ｒ1.7.1～　朝日新聞（毎日新聞）を吸収
宮日：2440
朝日：33
毎日：28
日経：25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Ｒ1.7.1～　朝日新聞（毎日新聞）を吸収
宮日：1950
朝日：26
毎日：15
日経：10</t>
        </r>
      </text>
    </comment>
    <comment ref="M18" authorId="0">
      <text>
        <r>
          <rPr>
            <b/>
            <sz val="9"/>
            <rFont val="ＭＳ Ｐゴシック"/>
            <family val="3"/>
          </rPr>
          <t xml:space="preserve">Ｒ1.7.1～　朝日新聞（毎日新聞）を吸収
宮日：4330
毎日：75
朝日：205
日経：95
</t>
        </r>
      </text>
    </comment>
    <comment ref="M19" authorId="0">
      <text>
        <r>
          <rPr>
            <b/>
            <sz val="9"/>
            <rFont val="ＭＳ Ｐゴシック"/>
            <family val="3"/>
          </rPr>
          <t xml:space="preserve">宮日：2085
毎日：18
朝日：55
読売：28
日経：40
</t>
        </r>
      </text>
    </comment>
    <comment ref="M20" authorId="0">
      <text>
        <r>
          <rPr>
            <b/>
            <sz val="9"/>
            <rFont val="ＭＳ Ｐゴシック"/>
            <family val="3"/>
          </rPr>
          <t>宮日：3140
毎日：28
朝日：65
読売：25
日経：50</t>
        </r>
      </text>
    </comment>
    <comment ref="M21" authorId="0">
      <text>
        <r>
          <rPr>
            <b/>
            <sz val="9"/>
            <rFont val="ＭＳ Ｐゴシック"/>
            <family val="3"/>
          </rPr>
          <t>宮日：940
毎日：8
朝日：24
日経：10</t>
        </r>
      </text>
    </comment>
    <comment ref="M22" authorId="0">
      <text>
        <r>
          <rPr>
            <b/>
            <sz val="9"/>
            <rFont val="ＭＳ Ｐゴシック"/>
            <family val="3"/>
          </rPr>
          <t>宮日：1910
毎日：12
朝日：60
日経：35</t>
        </r>
      </text>
    </comment>
    <comment ref="M23" authorId="0">
      <text>
        <r>
          <rPr>
            <b/>
            <sz val="9"/>
            <rFont val="ＭＳ Ｐゴシック"/>
            <family val="3"/>
          </rPr>
          <t>宮日：1460
毎日：16
朝日：30
日経：20</t>
        </r>
      </text>
    </comment>
    <comment ref="M24" authorId="0">
      <text>
        <r>
          <rPr>
            <b/>
            <sz val="9"/>
            <rFont val="ＭＳ Ｐゴシック"/>
            <family val="3"/>
          </rPr>
          <t>宮日：185
毎日：4
朝日：4
読売：2
日経：5</t>
        </r>
      </text>
    </comment>
    <comment ref="M32" authorId="0">
      <text>
        <r>
          <rPr>
            <b/>
            <sz val="9"/>
            <rFont val="ＭＳ Ｐゴシック"/>
            <family val="3"/>
          </rPr>
          <t>宮日：3300
朝日：203
毎日：70
読売：86
日経：75</t>
        </r>
      </text>
    </comment>
    <comment ref="M33" authorId="0">
      <text>
        <r>
          <rPr>
            <b/>
            <sz val="9"/>
            <rFont val="ＭＳ Ｐゴシック"/>
            <family val="3"/>
          </rPr>
          <t>宮日：1865
朝日：124
毎日：24
読売：64
日経：20</t>
        </r>
      </text>
    </comment>
    <comment ref="M34" authorId="0">
      <text>
        <r>
          <rPr>
            <b/>
            <sz val="9"/>
            <rFont val="ＭＳ Ｐゴシック"/>
            <family val="3"/>
          </rPr>
          <t>宮日：1780
朝日：151
毎日：34
読売：55
日経：60</t>
        </r>
      </text>
    </comment>
    <comment ref="M42" authorId="0">
      <text>
        <r>
          <rPr>
            <b/>
            <sz val="9"/>
            <rFont val="ＭＳ Ｐゴシック"/>
            <family val="3"/>
          </rPr>
          <t>宮日：1940
毎日：24
朝日：66
読売：47
日経：25</t>
        </r>
      </text>
    </comment>
    <comment ref="M43" authorId="0">
      <text>
        <r>
          <rPr>
            <b/>
            <sz val="9"/>
            <rFont val="ＭＳ Ｐゴシック"/>
            <family val="3"/>
          </rPr>
          <t>R4.4～市木含む
宮日：1720
朝日：82
毎日：10
読売：24
日経：15</t>
        </r>
      </text>
    </comment>
    <comment ref="M44" authorId="0">
      <text>
        <r>
          <rPr>
            <b/>
            <sz val="9"/>
            <rFont val="ＭＳ Ｐゴシック"/>
            <family val="3"/>
          </rPr>
          <t>宮日：210
朝日：11
毎日：1
読売：1
日経：5</t>
        </r>
      </text>
    </comment>
    <comment ref="M52" authorId="0">
      <text>
        <r>
          <rPr>
            <b/>
            <sz val="9"/>
            <rFont val="ＭＳ Ｐゴシック"/>
            <family val="3"/>
          </rPr>
          <t>宮日：1600
毎日：15
読売：106
朝日：100
日経：35</t>
        </r>
      </text>
    </comment>
    <comment ref="M53" authorId="0">
      <text>
        <r>
          <rPr>
            <b/>
            <sz val="9"/>
            <rFont val="ＭＳ Ｐゴシック"/>
            <family val="3"/>
          </rPr>
          <t>宮日：1850
朝日：54
毎日：12
読売：78
日経：10</t>
        </r>
      </text>
    </comment>
    <comment ref="M68" authorId="0">
      <text>
        <r>
          <rPr>
            <b/>
            <sz val="9"/>
            <rFont val="ＭＳ Ｐゴシック"/>
            <family val="3"/>
          </rPr>
          <t>宮日：2400
朝日：255
日経：90</t>
        </r>
      </text>
    </comment>
    <comment ref="M64" authorId="0">
      <text>
        <r>
          <rPr>
            <b/>
            <sz val="9"/>
            <rFont val="ＭＳ Ｐゴシック"/>
            <family val="3"/>
          </rPr>
          <t>宮日：1865
朝日：242
日経：95</t>
        </r>
      </text>
    </comment>
    <comment ref="M63" authorId="0">
      <text>
        <r>
          <rPr>
            <b/>
            <sz val="9"/>
            <rFont val="ＭＳ Ｐゴシック"/>
            <family val="3"/>
          </rPr>
          <t xml:space="preserve">宮日：2765
朝日：275
日経：60
</t>
        </r>
      </text>
    </comment>
    <comment ref="M66" authorId="0">
      <text>
        <r>
          <rPr>
            <b/>
            <sz val="9"/>
            <rFont val="ＭＳ Ｐゴシック"/>
            <family val="3"/>
          </rPr>
          <t xml:space="preserve">宮日：1855
朝日：149
毎日：40
日経：60
</t>
        </r>
      </text>
    </comment>
    <comment ref="M65" authorId="0">
      <text>
        <r>
          <rPr>
            <b/>
            <sz val="9"/>
            <rFont val="ＭＳ Ｐゴシック"/>
            <family val="3"/>
          </rPr>
          <t>宮日：1705
朝日：340
毎日：7
日経：45</t>
        </r>
      </text>
    </comment>
    <comment ref="M67" authorId="0">
      <text>
        <r>
          <rPr>
            <b/>
            <sz val="9"/>
            <rFont val="ＭＳ Ｐゴシック"/>
            <family val="3"/>
          </rPr>
          <t xml:space="preserve">宮日：1825
朝日：177
日経：155
</t>
        </r>
      </text>
    </comment>
    <comment ref="G81" authorId="1">
      <text>
        <r>
          <rPr>
            <b/>
            <sz val="9"/>
            <rFont val="MS P ゴシック"/>
            <family val="3"/>
          </rPr>
          <t>R5.6/1～
宮日新聞：高崎へ175部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user010@城戸 武広</author>
  </authors>
  <commentList>
    <comment ref="M54" authorId="0">
      <text>
        <r>
          <rPr>
            <b/>
            <sz val="9"/>
            <rFont val="ＭＳ Ｐゴシック"/>
            <family val="3"/>
          </rPr>
          <t xml:space="preserve">宮日：390
毎日：5
朝日：12
日経：15
</t>
        </r>
      </text>
    </comment>
    <comment ref="M55" authorId="0">
      <text>
        <r>
          <rPr>
            <b/>
            <sz val="9"/>
            <rFont val="ＭＳ Ｐゴシック"/>
            <family val="3"/>
          </rPr>
          <t>宮日：1290
毎日：9
朝日：23
読売：10
日経；15</t>
        </r>
      </text>
    </comment>
    <comment ref="M21" authorId="0">
      <text>
        <r>
          <rPr>
            <b/>
            <sz val="9"/>
            <rFont val="ＭＳ Ｐゴシック"/>
            <family val="3"/>
          </rPr>
          <t>宮日：1625
毎日：11
朝日：47
日経：25</t>
        </r>
      </text>
    </comment>
    <comment ref="M30" authorId="0">
      <text>
        <r>
          <rPr>
            <b/>
            <sz val="9"/>
            <rFont val="ＭＳ Ｐゴシック"/>
            <family val="3"/>
          </rPr>
          <t xml:space="preserve">宮日：1935
朝日：65
</t>
        </r>
      </text>
    </comment>
    <comment ref="M31" authorId="0">
      <text>
        <r>
          <rPr>
            <b/>
            <sz val="9"/>
            <rFont val="ＭＳ Ｐゴシック"/>
            <family val="3"/>
          </rPr>
          <t>宮日：835
毎日：8
朝日：48
読売：23
日経：15</t>
        </r>
      </text>
    </comment>
    <comment ref="M32" authorId="0">
      <text>
        <r>
          <rPr>
            <b/>
            <sz val="9"/>
            <rFont val="ＭＳ Ｐゴシック"/>
            <family val="3"/>
          </rPr>
          <t>宮日：940
毎日：14
朝日：45
読売：20
日経：10</t>
        </r>
      </text>
    </comment>
    <comment ref="M42" authorId="0">
      <text>
        <r>
          <rPr>
            <b/>
            <sz val="9"/>
            <rFont val="ＭＳ Ｐゴシック"/>
            <family val="3"/>
          </rPr>
          <t>宮日：2070
朝日：122
毎日：41
日経：40</t>
        </r>
      </text>
    </comment>
    <comment ref="M43" authorId="0">
      <text>
        <r>
          <rPr>
            <b/>
            <sz val="9"/>
            <rFont val="ＭＳ Ｐゴシック"/>
            <family val="3"/>
          </rPr>
          <t>宮日：1950
朝日：94
毎日：28
日経：35</t>
        </r>
      </text>
    </comment>
    <comment ref="M44" authorId="0">
      <text>
        <r>
          <rPr>
            <b/>
            <sz val="9"/>
            <rFont val="ＭＳ Ｐゴシック"/>
            <family val="3"/>
          </rPr>
          <t>宮日：1930
朝日：113
毎日：39
日経：60</t>
        </r>
      </text>
    </comment>
    <comment ref="M69" authorId="0">
      <text>
        <r>
          <rPr>
            <b/>
            <sz val="9"/>
            <rFont val="ＭＳ Ｐゴシック"/>
            <family val="3"/>
          </rPr>
          <t xml:space="preserve">宮日：1535
読売：8
日経：145
</t>
        </r>
      </text>
    </comment>
    <comment ref="M71" authorId="0">
      <text>
        <r>
          <rPr>
            <b/>
            <sz val="9"/>
            <rFont val="ＭＳ Ｐゴシック"/>
            <family val="3"/>
          </rPr>
          <t>宮日：80
毎日：10
朝日：11
読売：24
日経：5</t>
        </r>
      </text>
    </comment>
    <comment ref="M79" authorId="0">
      <text>
        <r>
          <rPr>
            <b/>
            <sz val="9"/>
            <rFont val="ＭＳ Ｐゴシック"/>
            <family val="3"/>
          </rPr>
          <t>宮日：330
毎日：14
朝日：24
読売：69
日経：15</t>
        </r>
      </text>
    </comment>
    <comment ref="M80" authorId="0">
      <text>
        <r>
          <rPr>
            <b/>
            <sz val="9"/>
            <rFont val="ＭＳ Ｐゴシック"/>
            <family val="3"/>
          </rPr>
          <t>宮日：205
毎日：5
朝日：11
日経：5</t>
        </r>
      </text>
    </comment>
    <comment ref="M66" authorId="0">
      <text>
        <r>
          <rPr>
            <b/>
            <sz val="9"/>
            <rFont val="ＭＳ Ｐゴシック"/>
            <family val="3"/>
          </rPr>
          <t>宮日：1275
朝日：26
毎日：800
日経：90</t>
        </r>
      </text>
    </comment>
    <comment ref="M85" authorId="0">
      <text>
        <r>
          <rPr>
            <b/>
            <sz val="9"/>
            <rFont val="ＭＳ Ｐゴシック"/>
            <family val="3"/>
          </rPr>
          <t>R3.4/1～
延岡北部と統合</t>
        </r>
      </text>
    </comment>
    <comment ref="M8" authorId="0">
      <text>
        <r>
          <rPr>
            <b/>
            <sz val="9"/>
            <rFont val="ＭＳ Ｐゴシック"/>
            <family val="3"/>
          </rPr>
          <t>宮日：1660
朝日：108
毎日：22
日経：25</t>
        </r>
      </text>
    </comment>
    <comment ref="M9" authorId="0">
      <text>
        <r>
          <rPr>
            <b/>
            <sz val="9"/>
            <rFont val="ＭＳ Ｐゴシック"/>
            <family val="3"/>
          </rPr>
          <t>宮日：1823
朝日：106
毎日：21
日経：40</t>
        </r>
      </text>
    </comment>
    <comment ref="A69" authorId="0">
      <text>
        <r>
          <rPr>
            <b/>
            <sz val="9"/>
            <rFont val="ＭＳ Ｐゴシック"/>
            <family val="3"/>
          </rPr>
          <t>R5.2
エリアの一部を延岡西部より移管</t>
        </r>
      </text>
    </comment>
    <comment ref="D67" authorId="0">
      <text>
        <r>
          <rPr>
            <b/>
            <sz val="9"/>
            <rFont val="ＭＳ Ｐゴシック"/>
            <family val="3"/>
          </rPr>
          <t>朝日：250
毎日：30</t>
        </r>
      </text>
    </comment>
    <comment ref="D68" authorId="0">
      <text>
        <r>
          <rPr>
            <b/>
            <sz val="9"/>
            <rFont val="ＭＳ Ｐゴシック"/>
            <family val="3"/>
          </rPr>
          <t>朝日：300
毎日；450</t>
        </r>
      </text>
    </comment>
    <comment ref="A30" authorId="1">
      <text>
        <r>
          <rPr>
            <b/>
            <sz val="9"/>
            <rFont val="MS P ゴシック"/>
            <family val="3"/>
          </rPr>
          <t>毎日：43
日経：25</t>
        </r>
      </text>
    </comment>
    <comment ref="M67" authorId="1">
      <text>
        <r>
          <rPr>
            <b/>
            <sz val="9"/>
            <rFont val="MS P ゴシック"/>
            <family val="3"/>
          </rPr>
          <t>宮日：1325
日経：110</t>
        </r>
      </text>
    </comment>
    <comment ref="M68" authorId="1">
      <text>
        <r>
          <rPr>
            <b/>
            <sz val="9"/>
            <rFont val="MS P ゴシック"/>
            <family val="3"/>
          </rPr>
          <t>宮日：690
日経：55</t>
        </r>
      </text>
    </comment>
    <comment ref="M70" authorId="1">
      <text>
        <r>
          <rPr>
            <b/>
            <sz val="9"/>
            <rFont val="MS P ゴシック"/>
            <family val="3"/>
          </rPr>
          <t>宮日：960
日経：45</t>
        </r>
      </text>
    </comment>
    <comment ref="A86" authorId="0">
      <text>
        <r>
          <rPr>
            <b/>
            <sz val="9"/>
            <rFont val="ＭＳ Ｐゴシック"/>
            <family val="3"/>
          </rPr>
          <t>R5.2
エリアの一部を延岡東部へ移管
R5.8
廃店
朝日新聞　延岡西部・延岡中央へ分割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user010@城戸 武広</author>
  </authors>
  <commentList>
    <comment ref="M13" authorId="0">
      <text>
        <r>
          <rPr>
            <b/>
            <sz val="9"/>
            <rFont val="ＭＳ Ｐゴシック"/>
            <family val="3"/>
          </rPr>
          <t>宮日：780
毎日：16
朝日：43
日経：15</t>
        </r>
      </text>
    </comment>
    <comment ref="M20" authorId="0">
      <text>
        <r>
          <rPr>
            <b/>
            <sz val="9"/>
            <rFont val="ＭＳ Ｐゴシック"/>
            <family val="3"/>
          </rPr>
          <t>宮日：555
毎日：8
朝日：25
読売：11
日経：10</t>
        </r>
      </text>
    </comment>
    <comment ref="M38" authorId="0">
      <text>
        <r>
          <rPr>
            <b/>
            <sz val="9"/>
            <rFont val="ＭＳ Ｐゴシック"/>
            <family val="3"/>
          </rPr>
          <t>宮日：190
毎日：4
朝日：13
読売：1</t>
        </r>
      </text>
    </comment>
    <comment ref="M39" authorId="0">
      <text>
        <r>
          <rPr>
            <b/>
            <sz val="9"/>
            <rFont val="ＭＳ Ｐゴシック"/>
            <family val="3"/>
          </rPr>
          <t>宮日：330
毎日：1
朝日：15
読売：3
日経：5</t>
        </r>
      </text>
    </comment>
    <comment ref="M40" authorId="0">
      <text>
        <r>
          <rPr>
            <b/>
            <sz val="9"/>
            <rFont val="ＭＳ Ｐゴシック"/>
            <family val="3"/>
          </rPr>
          <t xml:space="preserve">宮日：310
毎日：2
朝日：6
日経：5
</t>
        </r>
      </text>
    </comment>
    <comment ref="M41" authorId="0">
      <text>
        <r>
          <rPr>
            <b/>
            <sz val="9"/>
            <rFont val="ＭＳ Ｐゴシック"/>
            <family val="3"/>
          </rPr>
          <t>宮日：240
毎日：2
朝日：11
読売：4
日経：5</t>
        </r>
      </text>
    </comment>
    <comment ref="M42" authorId="0">
      <text>
        <r>
          <rPr>
            <b/>
            <sz val="9"/>
            <rFont val="ＭＳ Ｐゴシック"/>
            <family val="3"/>
          </rPr>
          <t>宮日：200
毎日：6
朝日：10
読売：2
日経：5</t>
        </r>
      </text>
    </comment>
    <comment ref="M55" authorId="0">
      <text>
        <r>
          <rPr>
            <b/>
            <sz val="9"/>
            <rFont val="ＭＳ Ｐゴシック"/>
            <family val="3"/>
          </rPr>
          <t>宮日：550
毎日：9
朝日：21
日経：10</t>
        </r>
      </text>
    </comment>
    <comment ref="M56" authorId="0">
      <text>
        <r>
          <rPr>
            <b/>
            <sz val="9"/>
            <rFont val="ＭＳ Ｐゴシック"/>
            <family val="3"/>
          </rPr>
          <t>宮日：2370
毎日：36
朝日：76
日経：40</t>
        </r>
      </text>
    </comment>
    <comment ref="M57" authorId="0">
      <text>
        <r>
          <rPr>
            <b/>
            <sz val="9"/>
            <rFont val="ＭＳ Ｐゴシック"/>
            <family val="3"/>
          </rPr>
          <t>宮日：815
毎日：10
朝日：18
読売：15
日経：5</t>
        </r>
      </text>
    </comment>
    <comment ref="M37" authorId="0">
      <text>
        <r>
          <rPr>
            <b/>
            <sz val="9"/>
            <rFont val="ＭＳ Ｐゴシック"/>
            <family val="3"/>
          </rPr>
          <t>宮日：1855
毎日：54
日経：40</t>
        </r>
      </text>
    </comment>
    <comment ref="M9" authorId="0">
      <text>
        <r>
          <rPr>
            <b/>
            <sz val="9"/>
            <rFont val="ＭＳ Ｐゴシック"/>
            <family val="3"/>
          </rPr>
          <t>宮日：1435
毎日：46
日経：40</t>
        </r>
      </text>
    </comment>
    <comment ref="M10" authorId="0">
      <text>
        <r>
          <rPr>
            <b/>
            <sz val="9"/>
            <rFont val="ＭＳ Ｐゴシック"/>
            <family val="3"/>
          </rPr>
          <t>宮日：2030
毎日：8
日経：60</t>
        </r>
      </text>
    </comment>
    <comment ref="A9" authorId="0">
      <text>
        <r>
          <rPr>
            <b/>
            <sz val="9"/>
            <rFont val="ＭＳ Ｐゴシック"/>
            <family val="3"/>
          </rPr>
          <t>Ｒ2.10
毎日　日向財光寺より
560部　移譲</t>
        </r>
      </text>
    </comment>
    <comment ref="M11" authorId="1">
      <text>
        <r>
          <rPr>
            <b/>
            <sz val="9"/>
            <rFont val="MS P ゴシック"/>
            <family val="3"/>
          </rPr>
          <t>宮日：960
日経：40</t>
        </r>
      </text>
    </comment>
    <comment ref="M12" authorId="1">
      <text>
        <r>
          <rPr>
            <b/>
            <sz val="9"/>
            <rFont val="MS P ゴシック"/>
            <family val="3"/>
          </rPr>
          <t>宮日：1645
日経：95</t>
        </r>
      </text>
    </comment>
  </commentList>
</comments>
</file>

<file path=xl/sharedStrings.xml><?xml version="1.0" encoding="utf-8"?>
<sst xmlns="http://schemas.openxmlformats.org/spreadsheetml/2006/main" count="852" uniqueCount="260">
  <si>
    <t>広　    　告　    　主</t>
  </si>
  <si>
    <t>サイズ</t>
  </si>
  <si>
    <t>折　込　総　枚　数</t>
  </si>
  <si>
    <t>トータル</t>
  </si>
  <si>
    <t>備      考</t>
  </si>
  <si>
    <t>宮崎市</t>
  </si>
  <si>
    <t>(地区部数)</t>
  </si>
  <si>
    <t>(折込数)</t>
  </si>
  <si>
    <t>MM　毎日新聞</t>
  </si>
  <si>
    <t>ＡＡ　朝日新聞</t>
  </si>
  <si>
    <t>YY　読売新聞</t>
  </si>
  <si>
    <t>NN　西日本新聞</t>
  </si>
  <si>
    <t>ＭＺ   宮崎日日新聞</t>
  </si>
  <si>
    <t>販売店名</t>
  </si>
  <si>
    <t>部   数</t>
  </si>
  <si>
    <t>宮崎北部</t>
  </si>
  <si>
    <t>宮崎中央</t>
  </si>
  <si>
    <t>宮崎西部</t>
  </si>
  <si>
    <t>宮崎東部</t>
  </si>
  <si>
    <t>赤江</t>
  </si>
  <si>
    <t>花ヶ島</t>
  </si>
  <si>
    <t>住吉</t>
  </si>
  <si>
    <t>木花</t>
  </si>
  <si>
    <t>大塚中央</t>
  </si>
  <si>
    <t>生目</t>
  </si>
  <si>
    <t>青島＊</t>
  </si>
  <si>
    <t>生目＊</t>
  </si>
  <si>
    <t>住吉＊</t>
  </si>
  <si>
    <t>木花＊</t>
  </si>
  <si>
    <t>地区合計</t>
  </si>
  <si>
    <t>東諸県郡</t>
  </si>
  <si>
    <t>ＮＮ  西日本新聞</t>
  </si>
  <si>
    <t>ＭＺ  宮崎日日新聞</t>
  </si>
  <si>
    <t>佐土原</t>
  </si>
  <si>
    <t>清武</t>
  </si>
  <si>
    <t>児湯郡</t>
  </si>
  <si>
    <t>高鍋</t>
  </si>
  <si>
    <t>高鍋＊</t>
  </si>
  <si>
    <t>新富</t>
  </si>
  <si>
    <t>西都市</t>
  </si>
  <si>
    <t>飫肥＊</t>
  </si>
  <si>
    <t>南那珂郡</t>
  </si>
  <si>
    <t>榎原＊</t>
  </si>
  <si>
    <t>串間市</t>
  </si>
  <si>
    <t>小林市</t>
  </si>
  <si>
    <t>小林東部</t>
  </si>
  <si>
    <t>小林西部</t>
  </si>
  <si>
    <t>えびの市</t>
  </si>
  <si>
    <t>飯野</t>
  </si>
  <si>
    <t>飯野＊</t>
  </si>
  <si>
    <t>西諸県郡</t>
  </si>
  <si>
    <t>高原</t>
  </si>
  <si>
    <t>野尻＊</t>
  </si>
  <si>
    <t>都城市</t>
  </si>
  <si>
    <t>都城中央</t>
  </si>
  <si>
    <t>都城東部</t>
  </si>
  <si>
    <t>都城西部</t>
  </si>
  <si>
    <t>五十市</t>
  </si>
  <si>
    <t>都城南部</t>
  </si>
  <si>
    <t>沖水</t>
  </si>
  <si>
    <t>都城北部</t>
  </si>
  <si>
    <t>庄内</t>
  </si>
  <si>
    <t>庄内＊</t>
  </si>
  <si>
    <t>西岳＊</t>
  </si>
  <si>
    <t>北諸県郡</t>
  </si>
  <si>
    <t>高崎</t>
  </si>
  <si>
    <t>三股</t>
  </si>
  <si>
    <t>山ノ口</t>
  </si>
  <si>
    <t>山ノ口＊</t>
  </si>
  <si>
    <t>延岡市</t>
  </si>
  <si>
    <t>延岡北部</t>
  </si>
  <si>
    <t>延岡南部</t>
  </si>
  <si>
    <t>延岡中央</t>
  </si>
  <si>
    <t>恒富</t>
  </si>
  <si>
    <t>延岡西部</t>
  </si>
  <si>
    <t>延岡東部</t>
  </si>
  <si>
    <t>一ヶ岡</t>
  </si>
  <si>
    <t>旭ヶ丘</t>
  </si>
  <si>
    <t>日向市</t>
  </si>
  <si>
    <t>日向</t>
  </si>
  <si>
    <t>日向東部</t>
  </si>
  <si>
    <t>財光寺</t>
  </si>
  <si>
    <t>東臼杵郡</t>
  </si>
  <si>
    <t>門川</t>
  </si>
  <si>
    <t>北方</t>
  </si>
  <si>
    <t>門川＊</t>
  </si>
  <si>
    <t>宇納間＊</t>
  </si>
  <si>
    <t>田代＊</t>
  </si>
  <si>
    <t>諸塚＊</t>
  </si>
  <si>
    <t>椎葉＊</t>
  </si>
  <si>
    <t>高千穂</t>
  </si>
  <si>
    <t>五ヶ瀬＊</t>
  </si>
  <si>
    <t>高千穂＊</t>
  </si>
  <si>
    <t>高原＊</t>
  </si>
  <si>
    <t>清武</t>
  </si>
  <si>
    <t>串間中央＊</t>
  </si>
  <si>
    <t>串間東部＊</t>
  </si>
  <si>
    <t>ﾍﾟｰｼﾞ計</t>
  </si>
  <si>
    <t>沖水＊</t>
  </si>
  <si>
    <t>上長飯＊</t>
  </si>
  <si>
    <t>高崎＊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</si>
  <si>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</si>
  <si>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</si>
  <si>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</si>
  <si>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</si>
  <si>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</si>
  <si>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</si>
  <si>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</si>
  <si>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　延岡市</t>
  </si>
  <si>
    <t>　日向市</t>
  </si>
  <si>
    <t>45400</t>
  </si>
  <si>
    <t>45208</t>
  </si>
  <si>
    <t>45204</t>
  </si>
  <si>
    <t>45320</t>
  </si>
  <si>
    <t>45207</t>
  </si>
  <si>
    <t>45205</t>
  </si>
  <si>
    <t>45209</t>
  </si>
  <si>
    <t>45360</t>
  </si>
  <si>
    <t>45202</t>
  </si>
  <si>
    <t>45340</t>
  </si>
  <si>
    <t>折　　　込　　　日</t>
  </si>
  <si>
    <t>綾＊</t>
  </si>
  <si>
    <t>高岡＊</t>
  </si>
  <si>
    <t>瓜生野＊</t>
  </si>
  <si>
    <t>田野＊</t>
  </si>
  <si>
    <t>川南＊</t>
  </si>
  <si>
    <t>木城＊</t>
  </si>
  <si>
    <t>富田＊</t>
  </si>
  <si>
    <t>新田＊</t>
  </si>
  <si>
    <t>　児湯郡</t>
  </si>
  <si>
    <t>　西都市</t>
  </si>
  <si>
    <t>　日南市</t>
  </si>
  <si>
    <t>　串間市</t>
  </si>
  <si>
    <t>　えびの市</t>
  </si>
  <si>
    <t>　西臼杵郡</t>
  </si>
  <si>
    <t>折　　　込　　　日</t>
  </si>
  <si>
    <t>サイズ</t>
  </si>
  <si>
    <t>折　　　込　　　日</t>
  </si>
  <si>
    <t>サイズ</t>
  </si>
  <si>
    <t>　小林市</t>
  </si>
  <si>
    <t>　宮崎市</t>
  </si>
  <si>
    <t>　東諸県郡</t>
  </si>
  <si>
    <t>　南那珂郡</t>
  </si>
  <si>
    <t>　都城市</t>
  </si>
  <si>
    <t>　北諸県郡</t>
  </si>
  <si>
    <t>　西諸県郡</t>
  </si>
  <si>
    <t>　東臼杵郡</t>
  </si>
  <si>
    <t>加納</t>
  </si>
  <si>
    <t>西都</t>
  </si>
  <si>
    <t>山田＊</t>
  </si>
  <si>
    <r>
      <t>N</t>
    </r>
    <r>
      <rPr>
        <b/>
        <sz val="11"/>
        <rFont val="ＭＳ Ｐ明朝"/>
        <family val="1"/>
      </rPr>
      <t>K　日本経済新聞</t>
    </r>
  </si>
  <si>
    <t>ＮＫ　日本経済新聞</t>
  </si>
  <si>
    <t>南部（平原）</t>
  </si>
  <si>
    <t>延岡北部</t>
  </si>
  <si>
    <t>ＮＫ  日本経済新聞</t>
  </si>
  <si>
    <t>南方</t>
  </si>
  <si>
    <t>地区合計</t>
  </si>
  <si>
    <t>配布数</t>
  </si>
  <si>
    <t>日之影＊</t>
  </si>
  <si>
    <t>昭和町</t>
  </si>
  <si>
    <t>須木＊</t>
  </si>
  <si>
    <t>吾田＊</t>
  </si>
  <si>
    <t>【旧宮崎市】</t>
  </si>
  <si>
    <t>小　計</t>
  </si>
  <si>
    <t>【旧新市内】</t>
  </si>
  <si>
    <t>【旧宮崎郡】</t>
  </si>
  <si>
    <t>【旧東諸県郡】</t>
  </si>
  <si>
    <t>【旧北諸県郡】</t>
  </si>
  <si>
    <t>【旧都城市】</t>
  </si>
  <si>
    <t>【旧東臼杵郡】</t>
  </si>
  <si>
    <t>【旧延岡市】</t>
  </si>
  <si>
    <t>【旧日向市】</t>
  </si>
  <si>
    <t>日向南部＊</t>
  </si>
  <si>
    <t>広瀬南＊</t>
  </si>
  <si>
    <t>佐土原</t>
  </si>
  <si>
    <t>折　　　込　　　日</t>
  </si>
  <si>
    <t>サイズ</t>
  </si>
  <si>
    <t>ﾍﾟｰｼﾞ計</t>
  </si>
  <si>
    <r>
      <t>N</t>
    </r>
    <r>
      <rPr>
        <b/>
        <sz val="11"/>
        <rFont val="ＭＳ Ｐ明朝"/>
        <family val="1"/>
      </rPr>
      <t>K　日本経済新聞</t>
    </r>
  </si>
  <si>
    <t>45206</t>
  </si>
  <si>
    <t>西臼杵郡</t>
  </si>
  <si>
    <t>郡元＊</t>
  </si>
  <si>
    <t>日南北部＊</t>
  </si>
  <si>
    <t>【旧小林市】</t>
  </si>
  <si>
    <t>【旧西諸県郡】</t>
  </si>
  <si>
    <t>北方＊</t>
  </si>
  <si>
    <t>日向西部＊</t>
  </si>
  <si>
    <t>南宮崎</t>
  </si>
  <si>
    <t>三股北*</t>
  </si>
  <si>
    <t>三股東*</t>
  </si>
  <si>
    <t>宮崎大橋</t>
  </si>
  <si>
    <t>延岡中央＊</t>
  </si>
  <si>
    <t>延岡北部＊</t>
  </si>
  <si>
    <t>延岡西部＊</t>
  </si>
  <si>
    <t>伊形＊</t>
  </si>
  <si>
    <t>恒富＊</t>
  </si>
  <si>
    <t>清水町＊</t>
  </si>
  <si>
    <t>花山手＊</t>
  </si>
  <si>
    <t>川東＊</t>
  </si>
  <si>
    <t>小林東部＊</t>
  </si>
  <si>
    <t>小林北部＊</t>
  </si>
  <si>
    <t>小林南部＊</t>
  </si>
  <si>
    <t>財光寺＊</t>
  </si>
  <si>
    <t>日向中央＊</t>
  </si>
  <si>
    <t>富高＊</t>
  </si>
  <si>
    <t>大王谷＊</t>
  </si>
  <si>
    <t>日向</t>
  </si>
  <si>
    <t>加納</t>
  </si>
  <si>
    <t>都城中央＊</t>
  </si>
  <si>
    <t>財光寺</t>
  </si>
  <si>
    <t>西都西部＊</t>
  </si>
  <si>
    <t>西都北部＊</t>
  </si>
  <si>
    <t>西都中央＊</t>
  </si>
  <si>
    <t>都城甲斐元</t>
  </si>
  <si>
    <t>広瀬北</t>
  </si>
  <si>
    <t>加久藤＊</t>
  </si>
  <si>
    <t>京町＊</t>
  </si>
  <si>
    <t>飯野＊</t>
  </si>
  <si>
    <t>島ノ浦＊</t>
  </si>
  <si>
    <t>北川＊</t>
  </si>
  <si>
    <t>北浦＊</t>
  </si>
  <si>
    <r>
      <t>中央</t>
    </r>
    <r>
      <rPr>
        <sz val="6"/>
        <rFont val="ＭＳ Ｐ明朝"/>
        <family val="1"/>
      </rPr>
      <t>(延岡中央)</t>
    </r>
  </si>
  <si>
    <r>
      <t>延岡中部</t>
    </r>
    <r>
      <rPr>
        <sz val="6"/>
        <rFont val="ＭＳ Ｐ明朝"/>
        <family val="1"/>
      </rPr>
      <t>（西階）</t>
    </r>
  </si>
  <si>
    <t>吉村町＊</t>
  </si>
  <si>
    <t>高城＊</t>
  </si>
  <si>
    <t>都城南部＊</t>
  </si>
  <si>
    <t>本庄＊</t>
  </si>
  <si>
    <t>都農＊</t>
  </si>
  <si>
    <t>鷹尾＊</t>
  </si>
  <si>
    <t>　　　　　 TＥL　 092-471-1122</t>
  </si>
  <si>
    <t>　　　　　 FAX　 092-474-6466</t>
  </si>
  <si>
    <t>　　　　　TＥL　092-471-1122</t>
  </si>
  <si>
    <t>　　　　　FAX　092-474-6466</t>
  </si>
  <si>
    <t>宮崎東部＊</t>
  </si>
  <si>
    <t>令和       年       月       日</t>
  </si>
  <si>
    <t>南延岡</t>
  </si>
  <si>
    <t>日南市</t>
  </si>
  <si>
    <t>神宮＊</t>
  </si>
  <si>
    <t>きりしま＊</t>
  </si>
  <si>
    <t>新城</t>
  </si>
  <si>
    <t>花ヶ島＊</t>
  </si>
  <si>
    <t>大宮＊</t>
  </si>
  <si>
    <t>波島＊</t>
  </si>
  <si>
    <t>錦町＊</t>
  </si>
  <si>
    <t>松橋＊</t>
  </si>
  <si>
    <t>大淀東＊</t>
  </si>
  <si>
    <t>月見ヶ丘＊</t>
  </si>
  <si>
    <t>大淀西＊</t>
  </si>
  <si>
    <t>空港前＊</t>
  </si>
  <si>
    <t>江南＊</t>
  </si>
  <si>
    <t>希望ヶ丘＊</t>
  </si>
  <si>
    <t>大塚台＊</t>
  </si>
  <si>
    <t>おおつか＊</t>
  </si>
  <si>
    <t>いきめ台＊</t>
  </si>
  <si>
    <t>宮崎北部</t>
  </si>
  <si>
    <t>村所＊</t>
  </si>
  <si>
    <t>油津＊</t>
  </si>
  <si>
    <t>南郷＊</t>
  </si>
  <si>
    <t>神門＊</t>
  </si>
  <si>
    <t>(06.04)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</si>
</sst>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0_);[Red]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8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8"/>
      <name val="ＭＳ Ｐ明朝"/>
      <family val="1"/>
    </font>
    <font>
      <b/>
      <sz val="12"/>
      <name val="ＦＡ 丸ゴシックＭ"/>
      <family val="3"/>
    </font>
    <font>
      <sz val="12"/>
      <name val="ＭＳ 明朝"/>
      <family val="1"/>
    </font>
    <font>
      <b/>
      <sz val="9"/>
      <color indexed="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medium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hair"/>
      <top style="dash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20" fillId="0" borderId="0" xfId="0" applyNumberFormat="1" applyFont="1" applyFill="1" applyAlignment="1">
      <alignment horizontal="center" vertical="center"/>
    </xf>
    <xf numFmtId="185" fontId="22" fillId="0" borderId="0" xfId="49" applyNumberFormat="1" applyFont="1" applyFill="1" applyAlignment="1">
      <alignment/>
    </xf>
    <xf numFmtId="185" fontId="13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4" fillId="0" borderId="0" xfId="49" applyNumberFormat="1" applyFont="1" applyFill="1" applyAlignment="1">
      <alignment vertical="center"/>
    </xf>
    <xf numFmtId="185" fontId="25" fillId="0" borderId="0" xfId="49" applyNumberFormat="1" applyFont="1" applyFill="1" applyAlignment="1">
      <alignment vertical="center"/>
    </xf>
    <xf numFmtId="185" fontId="23" fillId="0" borderId="0" xfId="49" applyNumberFormat="1" applyFont="1" applyFill="1" applyAlignment="1">
      <alignment vertical="top"/>
    </xf>
    <xf numFmtId="185" fontId="24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3" fillId="0" borderId="1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/>
    </xf>
    <xf numFmtId="185" fontId="13" fillId="0" borderId="12" xfId="0" applyNumberFormat="1" applyFont="1" applyFill="1" applyBorder="1" applyAlignment="1">
      <alignment/>
    </xf>
    <xf numFmtId="185" fontId="26" fillId="0" borderId="13" xfId="0" applyNumberFormat="1" applyFont="1" applyFill="1" applyBorder="1" applyAlignment="1">
      <alignment/>
    </xf>
    <xf numFmtId="185" fontId="26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27" fillId="0" borderId="15" xfId="0" applyNumberFormat="1" applyFont="1" applyFill="1" applyBorder="1" applyAlignment="1">
      <alignment/>
    </xf>
    <xf numFmtId="185" fontId="27" fillId="0" borderId="16" xfId="0" applyNumberFormat="1" applyFont="1" applyFill="1" applyBorder="1" applyAlignment="1">
      <alignment/>
    </xf>
    <xf numFmtId="185" fontId="27" fillId="0" borderId="17" xfId="0" applyNumberFormat="1" applyFont="1" applyFill="1" applyBorder="1" applyAlignment="1">
      <alignment/>
    </xf>
    <xf numFmtId="185" fontId="27" fillId="0" borderId="18" xfId="0" applyNumberFormat="1" applyFont="1" applyFill="1" applyBorder="1" applyAlignment="1">
      <alignment/>
    </xf>
    <xf numFmtId="185" fontId="27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 horizontal="centerContinuous" vertical="center"/>
    </xf>
    <xf numFmtId="185" fontId="14" fillId="0" borderId="21" xfId="0" applyNumberFormat="1" applyFont="1" applyFill="1" applyBorder="1" applyAlignment="1">
      <alignment horizontal="centerContinuous" vertical="center"/>
    </xf>
    <xf numFmtId="185" fontId="13" fillId="0" borderId="22" xfId="0" applyNumberFormat="1" applyFont="1" applyFill="1" applyBorder="1" applyAlignment="1">
      <alignment horizontal="centerContinuous" vertical="center"/>
    </xf>
    <xf numFmtId="185" fontId="13" fillId="0" borderId="21" xfId="0" applyNumberFormat="1" applyFont="1" applyFill="1" applyBorder="1" applyAlignment="1">
      <alignment horizontal="centerContinuous" vertical="center"/>
    </xf>
    <xf numFmtId="185" fontId="14" fillId="0" borderId="23" xfId="0" applyNumberFormat="1" applyFont="1" applyFill="1" applyBorder="1" applyAlignment="1">
      <alignment horizontal="centerContinuous" vertical="center"/>
    </xf>
    <xf numFmtId="185" fontId="14" fillId="0" borderId="24" xfId="0" applyNumberFormat="1" applyFont="1" applyFill="1" applyBorder="1" applyAlignment="1">
      <alignment horizontal="centerContinuous" vertical="center"/>
    </xf>
    <xf numFmtId="185" fontId="20" fillId="0" borderId="25" xfId="0" applyNumberFormat="1" applyFont="1" applyFill="1" applyBorder="1" applyAlignment="1">
      <alignment/>
    </xf>
    <xf numFmtId="185" fontId="20" fillId="0" borderId="25" xfId="49" applyNumberFormat="1" applyFont="1" applyFill="1" applyBorder="1" applyAlignment="1">
      <alignment horizontal="left"/>
    </xf>
    <xf numFmtId="185" fontId="20" fillId="0" borderId="26" xfId="0" applyNumberFormat="1" applyFont="1" applyFill="1" applyBorder="1" applyAlignment="1">
      <alignment/>
    </xf>
    <xf numFmtId="185" fontId="20" fillId="0" borderId="27" xfId="0" applyNumberFormat="1" applyFont="1" applyFill="1" applyBorder="1" applyAlignment="1">
      <alignment horizont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33" borderId="21" xfId="49" applyNumberFormat="1" applyFont="1" applyFill="1" applyBorder="1" applyAlignment="1">
      <alignment horizontal="centerContinuous" vertical="center"/>
    </xf>
    <xf numFmtId="185" fontId="12" fillId="0" borderId="28" xfId="0" applyNumberFormat="1" applyFont="1" applyFill="1" applyBorder="1" applyAlignment="1">
      <alignment horizontal="centerContinuous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185" fontId="12" fillId="0" borderId="20" xfId="0" applyNumberFormat="1" applyFont="1" applyFill="1" applyBorder="1" applyAlignment="1">
      <alignment horizontal="center" vertical="center"/>
    </xf>
    <xf numFmtId="185" fontId="0" fillId="33" borderId="22" xfId="49" applyNumberFormat="1" applyFont="1" applyFill="1" applyBorder="1" applyAlignment="1">
      <alignment horizontal="centerContinuous" vertical="center"/>
    </xf>
    <xf numFmtId="185" fontId="0" fillId="0" borderId="28" xfId="0" applyNumberFormat="1" applyFont="1" applyFill="1" applyBorder="1" applyAlignment="1">
      <alignment horizontal="centerContinuous" vertical="center"/>
    </xf>
    <xf numFmtId="38" fontId="30" fillId="0" borderId="0" xfId="49" applyFont="1" applyFill="1" applyBorder="1" applyAlignment="1">
      <alignment vertical="top"/>
    </xf>
    <xf numFmtId="38" fontId="30" fillId="0" borderId="0" xfId="49" applyFont="1" applyFill="1" applyAlignment="1">
      <alignment vertical="top"/>
    </xf>
    <xf numFmtId="185" fontId="13" fillId="0" borderId="29" xfId="0" applyNumberFormat="1" applyFont="1" applyFill="1" applyBorder="1" applyAlignment="1">
      <alignment/>
    </xf>
    <xf numFmtId="185" fontId="12" fillId="0" borderId="30" xfId="0" applyNumberFormat="1" applyFont="1" applyFill="1" applyBorder="1" applyAlignment="1">
      <alignment horizontal="center" vertical="center"/>
    </xf>
    <xf numFmtId="185" fontId="12" fillId="33" borderId="31" xfId="49" applyNumberFormat="1" applyFont="1" applyFill="1" applyBorder="1" applyAlignment="1">
      <alignment horizontal="center"/>
    </xf>
    <xf numFmtId="185" fontId="12" fillId="33" borderId="32" xfId="49" applyNumberFormat="1" applyFont="1" applyFill="1" applyBorder="1" applyAlignment="1">
      <alignment horizontal="center"/>
    </xf>
    <xf numFmtId="185" fontId="12" fillId="33" borderId="33" xfId="49" applyNumberFormat="1" applyFont="1" applyFill="1" applyBorder="1" applyAlignment="1">
      <alignment horizontal="center"/>
    </xf>
    <xf numFmtId="185" fontId="4" fillId="0" borderId="26" xfId="49" applyNumberFormat="1" applyFont="1" applyFill="1" applyBorder="1" applyAlignment="1">
      <alignment/>
    </xf>
    <xf numFmtId="185" fontId="4" fillId="0" borderId="26" xfId="49" applyNumberFormat="1" applyFont="1" applyFill="1" applyBorder="1" applyAlignment="1">
      <alignment horizontal="distributed"/>
    </xf>
    <xf numFmtId="185" fontId="4" fillId="0" borderId="25" xfId="49" applyNumberFormat="1" applyFont="1" applyFill="1" applyBorder="1" applyAlignment="1">
      <alignment horizontal="distributed"/>
    </xf>
    <xf numFmtId="185" fontId="6" fillId="0" borderId="34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" vertical="center"/>
    </xf>
    <xf numFmtId="185" fontId="6" fillId="0" borderId="36" xfId="49" applyNumberFormat="1" applyFont="1" applyFill="1" applyBorder="1" applyAlignment="1">
      <alignment horizontal="centerContinuous" vertical="center"/>
    </xf>
    <xf numFmtId="185" fontId="0" fillId="0" borderId="0" xfId="49" applyNumberFormat="1" applyFill="1" applyAlignment="1">
      <alignment/>
    </xf>
    <xf numFmtId="185" fontId="9" fillId="0" borderId="0" xfId="49" applyNumberFormat="1" applyFont="1" applyFill="1" applyAlignment="1">
      <alignment/>
    </xf>
    <xf numFmtId="185" fontId="10" fillId="0" borderId="0" xfId="49" applyNumberFormat="1" applyFont="1" applyFill="1" applyAlignment="1">
      <alignment vertical="center"/>
    </xf>
    <xf numFmtId="185" fontId="14" fillId="0" borderId="34" xfId="49" applyNumberFormat="1" applyFont="1" applyFill="1" applyBorder="1" applyAlignment="1">
      <alignment horizontal="centerContinuous" vertical="center"/>
    </xf>
    <xf numFmtId="185" fontId="12" fillId="0" borderId="35" xfId="49" applyNumberFormat="1" applyFont="1" applyFill="1" applyBorder="1" applyAlignment="1">
      <alignment horizontal="centerContinuous" vertical="center"/>
    </xf>
    <xf numFmtId="185" fontId="14" fillId="0" borderId="35" xfId="49" applyNumberFormat="1" applyFont="1" applyFill="1" applyBorder="1" applyAlignment="1">
      <alignment horizontal="center" vertical="center"/>
    </xf>
    <xf numFmtId="185" fontId="7" fillId="0" borderId="36" xfId="49" applyNumberFormat="1" applyFont="1" applyFill="1" applyBorder="1" applyAlignment="1">
      <alignment horizontal="centerContinuous" vertical="center"/>
    </xf>
    <xf numFmtId="185" fontId="11" fillId="0" borderId="0" xfId="49" applyNumberFormat="1" applyFont="1" applyFill="1" applyAlignment="1" quotePrefix="1">
      <alignment horizontal="left"/>
    </xf>
    <xf numFmtId="38" fontId="13" fillId="0" borderId="0" xfId="49" applyFont="1" applyFill="1" applyBorder="1" applyAlignment="1">
      <alignment vertical="top"/>
    </xf>
    <xf numFmtId="185" fontId="10" fillId="0" borderId="0" xfId="49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185" fontId="0" fillId="0" borderId="0" xfId="49" applyNumberFormat="1" applyFont="1" applyFill="1" applyAlignment="1" quotePrefix="1">
      <alignment horizontal="center" vertical="center"/>
    </xf>
    <xf numFmtId="49" fontId="1" fillId="0" borderId="37" xfId="49" applyNumberFormat="1" applyFont="1" applyFill="1" applyBorder="1" applyAlignment="1">
      <alignment horizontal="center" vertical="center"/>
    </xf>
    <xf numFmtId="185" fontId="1" fillId="0" borderId="35" xfId="49" applyNumberFormat="1" applyFont="1" applyFill="1" applyBorder="1" applyAlignment="1">
      <alignment horizontal="centerContinuous" vertical="center"/>
    </xf>
    <xf numFmtId="185" fontId="0" fillId="0" borderId="36" xfId="49" applyNumberFormat="1" applyFill="1" applyBorder="1" applyAlignment="1">
      <alignment horizontal="centerContinuous"/>
    </xf>
    <xf numFmtId="185" fontId="7" fillId="0" borderId="35" xfId="49" applyNumberFormat="1" applyFont="1" applyFill="1" applyBorder="1" applyAlignment="1" quotePrefix="1">
      <alignment horizontal="left"/>
    </xf>
    <xf numFmtId="185" fontId="1" fillId="0" borderId="36" xfId="49" applyNumberFormat="1" applyFont="1" applyFill="1" applyBorder="1" applyAlignment="1">
      <alignment/>
    </xf>
    <xf numFmtId="185" fontId="1" fillId="0" borderId="38" xfId="49" applyNumberFormat="1" applyFont="1" applyFill="1" applyBorder="1" applyAlignment="1" quotePrefix="1">
      <alignment/>
    </xf>
    <xf numFmtId="185" fontId="1" fillId="0" borderId="39" xfId="49" applyNumberFormat="1" applyFont="1" applyFill="1" applyBorder="1" applyAlignment="1">
      <alignment/>
    </xf>
    <xf numFmtId="185" fontId="6" fillId="0" borderId="38" xfId="49" applyNumberFormat="1" applyFont="1" applyFill="1" applyBorder="1" applyAlignment="1">
      <alignment/>
    </xf>
    <xf numFmtId="38" fontId="13" fillId="0" borderId="0" xfId="49" applyFont="1" applyFill="1" applyAlignment="1">
      <alignment vertical="top"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0" fillId="0" borderId="40" xfId="49" applyNumberFormat="1" applyFont="1" applyFill="1" applyBorder="1" applyAlignment="1">
      <alignment horizontal="center"/>
    </xf>
    <xf numFmtId="185" fontId="0" fillId="0" borderId="41" xfId="49" applyNumberFormat="1" applyFont="1" applyFill="1" applyBorder="1" applyAlignment="1">
      <alignment horizontal="center"/>
    </xf>
    <xf numFmtId="185" fontId="0" fillId="0" borderId="42" xfId="49" applyNumberFormat="1" applyFont="1" applyFill="1" applyBorder="1" applyAlignment="1">
      <alignment horizontal="center"/>
    </xf>
    <xf numFmtId="49" fontId="4" fillId="0" borderId="43" xfId="49" applyNumberFormat="1" applyFont="1" applyFill="1" applyBorder="1" applyAlignment="1">
      <alignment/>
    </xf>
    <xf numFmtId="185" fontId="0" fillId="0" borderId="44" xfId="49" applyNumberFormat="1" applyFont="1" applyFill="1" applyBorder="1" applyAlignment="1">
      <alignment horizontal="center"/>
    </xf>
    <xf numFmtId="185" fontId="1" fillId="0" borderId="45" xfId="49" applyNumberFormat="1" applyFont="1" applyFill="1" applyBorder="1" applyAlignment="1">
      <alignment/>
    </xf>
    <xf numFmtId="185" fontId="29" fillId="0" borderId="16" xfId="49" applyNumberFormat="1" applyFont="1" applyFill="1" applyBorder="1" applyAlignment="1" applyProtection="1">
      <alignment/>
      <protection/>
    </xf>
    <xf numFmtId="185" fontId="29" fillId="0" borderId="1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/>
    </xf>
    <xf numFmtId="185" fontId="32" fillId="0" borderId="26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>
      <alignment/>
    </xf>
    <xf numFmtId="185" fontId="32" fillId="0" borderId="46" xfId="49" applyNumberFormat="1" applyFont="1" applyFill="1" applyBorder="1" applyAlignment="1">
      <alignment/>
    </xf>
    <xf numFmtId="185" fontId="1" fillId="0" borderId="47" xfId="49" applyNumberFormat="1" applyFont="1" applyFill="1" applyBorder="1" applyAlignment="1">
      <alignment/>
    </xf>
    <xf numFmtId="49" fontId="4" fillId="0" borderId="26" xfId="49" applyNumberFormat="1" applyFont="1" applyFill="1" applyBorder="1" applyAlignment="1">
      <alignment/>
    </xf>
    <xf numFmtId="185" fontId="29" fillId="0" borderId="48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 applyProtection="1">
      <alignment/>
      <protection/>
    </xf>
    <xf numFmtId="185" fontId="4" fillId="0" borderId="49" xfId="49" applyNumberFormat="1" applyFont="1" applyFill="1" applyBorder="1" applyAlignment="1">
      <alignment horizontal="distributed"/>
    </xf>
    <xf numFmtId="185" fontId="29" fillId="0" borderId="50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9" fillId="0" borderId="50" xfId="49" applyNumberFormat="1" applyFont="1" applyFill="1" applyBorder="1" applyAlignment="1">
      <alignment/>
    </xf>
    <xf numFmtId="185" fontId="29" fillId="0" borderId="52" xfId="49" applyNumberFormat="1" applyFont="1" applyFill="1" applyBorder="1" applyAlignment="1">
      <alignment/>
    </xf>
    <xf numFmtId="49" fontId="4" fillId="0" borderId="49" xfId="49" applyNumberFormat="1" applyFont="1" applyFill="1" applyBorder="1" applyAlignment="1">
      <alignment horizontal="centerContinuous"/>
    </xf>
    <xf numFmtId="185" fontId="5" fillId="0" borderId="0" xfId="49" applyNumberFormat="1" applyFont="1" applyFill="1" applyAlignment="1" quotePrefix="1">
      <alignment horizontal="left" vertical="top"/>
    </xf>
    <xf numFmtId="185" fontId="0" fillId="0" borderId="53" xfId="49" applyNumberFormat="1" applyFont="1" applyFill="1" applyBorder="1" applyAlignment="1">
      <alignment horizontal="center"/>
    </xf>
    <xf numFmtId="185" fontId="0" fillId="0" borderId="31" xfId="49" applyNumberFormat="1" applyFont="1" applyFill="1" applyBorder="1" applyAlignment="1">
      <alignment horizontal="center"/>
    </xf>
    <xf numFmtId="185" fontId="4" fillId="0" borderId="54" xfId="49" applyNumberFormat="1" applyFont="1" applyFill="1" applyBorder="1" applyAlignment="1">
      <alignment horizontal="distributed"/>
    </xf>
    <xf numFmtId="185" fontId="29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/>
    </xf>
    <xf numFmtId="185" fontId="0" fillId="0" borderId="56" xfId="49" applyNumberFormat="1" applyFill="1" applyBorder="1" applyAlignment="1">
      <alignment/>
    </xf>
    <xf numFmtId="185" fontId="0" fillId="0" borderId="48" xfId="49" applyNumberFormat="1" applyFill="1" applyBorder="1" applyAlignment="1">
      <alignment/>
    </xf>
    <xf numFmtId="185" fontId="32" fillId="0" borderId="25" xfId="49" applyNumberFormat="1" applyFont="1" applyFill="1" applyBorder="1" applyAlignment="1">
      <alignment/>
    </xf>
    <xf numFmtId="185" fontId="4" fillId="0" borderId="57" xfId="49" applyNumberFormat="1" applyFont="1" applyFill="1" applyBorder="1" applyAlignment="1">
      <alignment horizontal="distributed"/>
    </xf>
    <xf numFmtId="185" fontId="29" fillId="0" borderId="58" xfId="49" applyNumberFormat="1" applyFont="1" applyFill="1" applyBorder="1" applyAlignment="1">
      <alignment/>
    </xf>
    <xf numFmtId="185" fontId="1" fillId="0" borderId="3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1" fillId="0" borderId="20" xfId="49" applyNumberFormat="1" applyFont="1" applyFill="1" applyBorder="1" applyAlignment="1">
      <alignment horizontal="centerContinuous"/>
    </xf>
    <xf numFmtId="185" fontId="33" fillId="0" borderId="16" xfId="49" applyNumberFormat="1" applyFont="1" applyFill="1" applyBorder="1" applyAlignment="1" applyProtection="1">
      <alignment/>
      <protection/>
    </xf>
    <xf numFmtId="185" fontId="34" fillId="0" borderId="45" xfId="49" applyNumberFormat="1" applyFont="1" applyFill="1" applyBorder="1" applyAlignment="1">
      <alignment/>
    </xf>
    <xf numFmtId="185" fontId="5" fillId="0" borderId="55" xfId="49" applyNumberFormat="1" applyFont="1" applyFill="1" applyBorder="1" applyAlignment="1">
      <alignment/>
    </xf>
    <xf numFmtId="185" fontId="5" fillId="0" borderId="48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/>
    </xf>
    <xf numFmtId="185" fontId="36" fillId="0" borderId="0" xfId="0" applyNumberFormat="1" applyFont="1" applyFill="1" applyAlignment="1">
      <alignment/>
    </xf>
    <xf numFmtId="185" fontId="4" fillId="0" borderId="59" xfId="49" applyNumberFormat="1" applyFont="1" applyFill="1" applyBorder="1" applyAlignment="1">
      <alignment horizontal="distributed"/>
    </xf>
    <xf numFmtId="185" fontId="29" fillId="0" borderId="60" xfId="49" applyNumberFormat="1" applyFont="1" applyFill="1" applyBorder="1" applyAlignment="1" applyProtection="1">
      <alignment/>
      <protection/>
    </xf>
    <xf numFmtId="185" fontId="29" fillId="0" borderId="60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 horizontal="distributed"/>
    </xf>
    <xf numFmtId="185" fontId="4" fillId="0" borderId="43" xfId="49" applyNumberFormat="1" applyFont="1" applyFill="1" applyBorder="1" applyAlignment="1">
      <alignment/>
    </xf>
    <xf numFmtId="185" fontId="1" fillId="0" borderId="53" xfId="49" applyNumberFormat="1" applyFont="1" applyFill="1" applyBorder="1" applyAlignment="1">
      <alignment horizontal="centerContinuous"/>
    </xf>
    <xf numFmtId="185" fontId="0" fillId="0" borderId="61" xfId="49" applyNumberFormat="1" applyFont="1" applyFill="1" applyBorder="1" applyAlignment="1">
      <alignment horizontal="centerContinuous" vertical="center"/>
    </xf>
    <xf numFmtId="185" fontId="0" fillId="0" borderId="42" xfId="49" applyNumberFormat="1" applyFont="1" applyFill="1" applyBorder="1" applyAlignment="1">
      <alignment horizontal="centerContinuous" vertical="center"/>
    </xf>
    <xf numFmtId="185" fontId="29" fillId="0" borderId="16" xfId="49" applyNumberFormat="1" applyFont="1" applyFill="1" applyBorder="1" applyAlignment="1">
      <alignment/>
    </xf>
    <xf numFmtId="185" fontId="1" fillId="0" borderId="24" xfId="49" applyNumberFormat="1" applyFont="1" applyFill="1" applyBorder="1" applyAlignment="1">
      <alignment horizontal="centerContinuous"/>
    </xf>
    <xf numFmtId="185" fontId="33" fillId="0" borderId="16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horizontal="distributed"/>
    </xf>
    <xf numFmtId="185" fontId="28" fillId="0" borderId="62" xfId="49" applyNumberFormat="1" applyFont="1" applyFill="1" applyBorder="1" applyAlignment="1">
      <alignment horizontal="centerContinuous" vertical="center"/>
    </xf>
    <xf numFmtId="185" fontId="28" fillId="0" borderId="63" xfId="49" applyNumberFormat="1" applyFont="1" applyFill="1" applyBorder="1" applyAlignment="1">
      <alignment horizontal="centerContinuous" vertical="center"/>
    </xf>
    <xf numFmtId="185" fontId="28" fillId="0" borderId="64" xfId="49" applyNumberFormat="1" applyFont="1" applyFill="1" applyBorder="1" applyAlignment="1">
      <alignment horizontal="centerContinuous" vertical="center"/>
    </xf>
    <xf numFmtId="185" fontId="28" fillId="0" borderId="65" xfId="49" applyNumberFormat="1" applyFont="1" applyFill="1" applyBorder="1" applyAlignment="1">
      <alignment horizontal="center" vertical="center"/>
    </xf>
    <xf numFmtId="185" fontId="28" fillId="0" borderId="66" xfId="49" applyNumberFormat="1" applyFont="1" applyFill="1" applyBorder="1" applyAlignment="1">
      <alignment horizontal="centerContinuous" vertical="center"/>
    </xf>
    <xf numFmtId="185" fontId="28" fillId="0" borderId="67" xfId="49" applyNumberFormat="1" applyFont="1" applyFill="1" applyBorder="1" applyAlignment="1">
      <alignment horizontal="centerContinuous" vertical="center"/>
    </xf>
    <xf numFmtId="185" fontId="18" fillId="0" borderId="68" xfId="49" applyNumberFormat="1" applyFont="1" applyFill="1" applyBorder="1" applyAlignment="1">
      <alignment horizontal="centerContinuous" vertical="center"/>
    </xf>
    <xf numFmtId="185" fontId="15" fillId="0" borderId="69" xfId="49" applyNumberFormat="1" applyFont="1" applyFill="1" applyBorder="1" applyAlignment="1">
      <alignment horizontal="centerContinuous" vertical="center"/>
    </xf>
    <xf numFmtId="185" fontId="15" fillId="0" borderId="70" xfId="49" applyNumberFormat="1" applyFont="1" applyFill="1" applyBorder="1" applyAlignment="1">
      <alignment horizontal="centerContinuous" vertical="center"/>
    </xf>
    <xf numFmtId="185" fontId="18" fillId="0" borderId="71" xfId="49" applyNumberFormat="1" applyFont="1" applyFill="1" applyBorder="1" applyAlignment="1">
      <alignment horizontal="center" vertical="center"/>
    </xf>
    <xf numFmtId="185" fontId="18" fillId="0" borderId="72" xfId="49" applyNumberFormat="1" applyFont="1" applyFill="1" applyBorder="1" applyAlignment="1">
      <alignment horizontal="centerContinuous" vertical="center"/>
    </xf>
    <xf numFmtId="185" fontId="19" fillId="0" borderId="70" xfId="49" applyNumberFormat="1" applyFont="1" applyFill="1" applyBorder="1" applyAlignment="1">
      <alignment horizontal="centerContinuous" vertical="center"/>
    </xf>
    <xf numFmtId="185" fontId="4" fillId="0" borderId="73" xfId="49" applyNumberFormat="1" applyFont="1" applyFill="1" applyBorder="1" applyAlignment="1">
      <alignment horizontal="distributed"/>
    </xf>
    <xf numFmtId="185" fontId="5" fillId="0" borderId="0" xfId="49" applyNumberFormat="1" applyFont="1" applyFill="1" applyBorder="1" applyAlignment="1" quotePrefix="1">
      <alignment horizontal="left" vertical="center"/>
    </xf>
    <xf numFmtId="185" fontId="0" fillId="0" borderId="74" xfId="49" applyNumberFormat="1" applyFont="1" applyFill="1" applyBorder="1" applyAlignment="1">
      <alignment horizontal="center"/>
    </xf>
    <xf numFmtId="49" fontId="4" fillId="0" borderId="25" xfId="49" applyNumberFormat="1" applyFont="1" applyFill="1" applyBorder="1" applyAlignment="1">
      <alignment/>
    </xf>
    <xf numFmtId="185" fontId="32" fillId="0" borderId="48" xfId="49" applyNumberFormat="1" applyFont="1" applyFill="1" applyBorder="1" applyAlignment="1">
      <alignment/>
    </xf>
    <xf numFmtId="185" fontId="32" fillId="0" borderId="45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vertical="top"/>
    </xf>
    <xf numFmtId="185" fontId="29" fillId="0" borderId="21" xfId="49" applyNumberFormat="1" applyFont="1" applyFill="1" applyBorder="1" applyAlignment="1">
      <alignment horizontal="centerContinuous"/>
    </xf>
    <xf numFmtId="185" fontId="0" fillId="0" borderId="43" xfId="49" applyNumberFormat="1" applyFont="1" applyFill="1" applyBorder="1" applyAlignment="1">
      <alignment horizontal="center"/>
    </xf>
    <xf numFmtId="185" fontId="0" fillId="0" borderId="55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"/>
    </xf>
    <xf numFmtId="185" fontId="35" fillId="0" borderId="25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 horizontal="right"/>
    </xf>
    <xf numFmtId="49" fontId="4" fillId="0" borderId="75" xfId="49" applyNumberFormat="1" applyFont="1" applyFill="1" applyBorder="1" applyAlignment="1">
      <alignment horizontal="distributed"/>
    </xf>
    <xf numFmtId="185" fontId="0" fillId="0" borderId="54" xfId="49" applyNumberFormat="1" applyFont="1" applyFill="1" applyBorder="1" applyAlignment="1">
      <alignment horizontal="center"/>
    </xf>
    <xf numFmtId="49" fontId="4" fillId="0" borderId="54" xfId="49" applyNumberFormat="1" applyFont="1" applyFill="1" applyBorder="1" applyAlignment="1">
      <alignment/>
    </xf>
    <xf numFmtId="185" fontId="0" fillId="0" borderId="55" xfId="49" applyNumberFormat="1" applyFill="1" applyBorder="1" applyAlignment="1">
      <alignment/>
    </xf>
    <xf numFmtId="185" fontId="33" fillId="0" borderId="15" xfId="49" applyNumberFormat="1" applyFont="1" applyFill="1" applyBorder="1" applyAlignment="1">
      <alignment/>
    </xf>
    <xf numFmtId="49" fontId="4" fillId="0" borderId="54" xfId="49" applyNumberFormat="1" applyFont="1" applyFill="1" applyBorder="1" applyAlignment="1">
      <alignment horizontal="distributed"/>
    </xf>
    <xf numFmtId="185" fontId="6" fillId="0" borderId="76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" vertical="center"/>
    </xf>
    <xf numFmtId="185" fontId="6" fillId="0" borderId="77" xfId="49" applyNumberFormat="1" applyFont="1" applyFill="1" applyBorder="1" applyAlignment="1">
      <alignment horizontal="centerContinuous" vertical="center"/>
    </xf>
    <xf numFmtId="185" fontId="14" fillId="0" borderId="68" xfId="49" applyNumberFormat="1" applyFont="1" applyFill="1" applyBorder="1" applyAlignment="1">
      <alignment horizontal="centerContinuous" vertical="center"/>
    </xf>
    <xf numFmtId="185" fontId="12" fillId="0" borderId="69" xfId="49" applyNumberFormat="1" applyFont="1" applyFill="1" applyBorder="1" applyAlignment="1">
      <alignment horizontal="centerContinuous" vertical="center"/>
    </xf>
    <xf numFmtId="185" fontId="12" fillId="0" borderId="70" xfId="49" applyNumberFormat="1" applyFont="1" applyFill="1" applyBorder="1" applyAlignment="1">
      <alignment horizontal="centerContinuous" vertical="center"/>
    </xf>
    <xf numFmtId="185" fontId="14" fillId="0" borderId="71" xfId="49" applyNumberFormat="1" applyFont="1" applyFill="1" applyBorder="1" applyAlignment="1">
      <alignment horizontal="center" vertical="center"/>
    </xf>
    <xf numFmtId="185" fontId="14" fillId="0" borderId="72" xfId="49" applyNumberFormat="1" applyFont="1" applyFill="1" applyBorder="1" applyAlignment="1">
      <alignment horizontal="centerContinuous" vertical="center"/>
    </xf>
    <xf numFmtId="185" fontId="7" fillId="0" borderId="70" xfId="49" applyNumberFormat="1" applyFont="1" applyFill="1" applyBorder="1" applyAlignment="1">
      <alignment horizontal="centerContinuous" vertical="center"/>
    </xf>
    <xf numFmtId="185" fontId="0" fillId="0" borderId="44" xfId="49" applyNumberFormat="1" applyFont="1" applyFill="1" applyBorder="1" applyAlignment="1">
      <alignment/>
    </xf>
    <xf numFmtId="185" fontId="4" fillId="0" borderId="73" xfId="49" applyNumberFormat="1" applyFont="1" applyFill="1" applyBorder="1" applyAlignment="1">
      <alignment/>
    </xf>
    <xf numFmtId="185" fontId="0" fillId="0" borderId="78" xfId="49" applyNumberFormat="1" applyFont="1" applyFill="1" applyBorder="1" applyAlignment="1">
      <alignment horizontal="center"/>
    </xf>
    <xf numFmtId="185" fontId="29" fillId="0" borderId="44" xfId="49" applyNumberFormat="1" applyFont="1" applyFill="1" applyBorder="1" applyAlignment="1">
      <alignment/>
    </xf>
    <xf numFmtId="185" fontId="1" fillId="0" borderId="74" xfId="49" applyNumberFormat="1" applyFont="1" applyFill="1" applyBorder="1" applyAlignment="1">
      <alignment/>
    </xf>
    <xf numFmtId="185" fontId="5" fillId="0" borderId="15" xfId="49" applyNumberFormat="1" applyFont="1" applyFill="1" applyBorder="1" applyAlignment="1">
      <alignment/>
    </xf>
    <xf numFmtId="185" fontId="5" fillId="0" borderId="16" xfId="49" applyNumberFormat="1" applyFont="1" applyFill="1" applyBorder="1" applyAlignment="1">
      <alignment/>
    </xf>
    <xf numFmtId="185" fontId="4" fillId="0" borderId="79" xfId="49" applyNumberFormat="1" applyFont="1" applyFill="1" applyBorder="1" applyAlignment="1">
      <alignment horizontal="distributed"/>
    </xf>
    <xf numFmtId="49" fontId="36" fillId="0" borderId="0" xfId="49" applyNumberFormat="1" applyFont="1" applyFill="1" applyBorder="1" applyAlignment="1">
      <alignment horizontal="centerContinuous"/>
    </xf>
    <xf numFmtId="185" fontId="35" fillId="0" borderId="15" xfId="49" applyNumberFormat="1" applyFont="1" applyFill="1" applyBorder="1" applyAlignment="1">
      <alignment/>
    </xf>
    <xf numFmtId="185" fontId="32" fillId="0" borderId="79" xfId="49" applyNumberFormat="1" applyFont="1" applyFill="1" applyBorder="1" applyAlignment="1">
      <alignment/>
    </xf>
    <xf numFmtId="185" fontId="4" fillId="0" borderId="56" xfId="49" applyNumberFormat="1" applyFont="1" applyFill="1" applyBorder="1" applyAlignment="1">
      <alignment horizontal="distributed"/>
    </xf>
    <xf numFmtId="185" fontId="4" fillId="0" borderId="26" xfId="49" applyNumberFormat="1" applyFont="1" applyFill="1" applyBorder="1" applyAlignment="1">
      <alignment horizontal="distributed" shrinkToFit="1"/>
    </xf>
    <xf numFmtId="0" fontId="5" fillId="0" borderId="16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/>
    </xf>
    <xf numFmtId="49" fontId="4" fillId="0" borderId="25" xfId="49" applyNumberFormat="1" applyFont="1" applyFill="1" applyBorder="1" applyAlignment="1">
      <alignment horizontal="distributed"/>
    </xf>
    <xf numFmtId="49" fontId="4" fillId="0" borderId="80" xfId="49" applyNumberFormat="1" applyFont="1" applyFill="1" applyBorder="1" applyAlignment="1">
      <alignment horizontal="distributed"/>
    </xf>
    <xf numFmtId="185" fontId="32" fillId="0" borderId="52" xfId="49" applyNumberFormat="1" applyFont="1" applyFill="1" applyBorder="1" applyAlignment="1">
      <alignment/>
    </xf>
    <xf numFmtId="185" fontId="32" fillId="0" borderId="51" xfId="49" applyNumberFormat="1" applyFont="1" applyFill="1" applyBorder="1" applyAlignment="1">
      <alignment/>
    </xf>
    <xf numFmtId="185" fontId="37" fillId="0" borderId="15" xfId="49" applyNumberFormat="1" applyFont="1" applyFill="1" applyBorder="1" applyAlignment="1">
      <alignment/>
    </xf>
    <xf numFmtId="185" fontId="37" fillId="0" borderId="50" xfId="49" applyNumberFormat="1" applyFont="1" applyFill="1" applyBorder="1" applyAlignment="1">
      <alignment/>
    </xf>
    <xf numFmtId="185" fontId="6" fillId="0" borderId="51" xfId="49" applyNumberFormat="1" applyFont="1" applyFill="1" applyBorder="1" applyAlignment="1">
      <alignment/>
    </xf>
    <xf numFmtId="185" fontId="32" fillId="0" borderId="80" xfId="49" applyNumberFormat="1" applyFont="1" applyFill="1" applyBorder="1" applyAlignment="1">
      <alignment/>
    </xf>
    <xf numFmtId="185" fontId="4" fillId="0" borderId="49" xfId="49" applyNumberFormat="1" applyFont="1" applyFill="1" applyBorder="1" applyAlignment="1">
      <alignment vertical="top"/>
    </xf>
    <xf numFmtId="49" fontId="4" fillId="0" borderId="81" xfId="49" applyNumberFormat="1" applyFont="1" applyFill="1" applyBorder="1" applyAlignment="1">
      <alignment horizontal="centerContinuous"/>
    </xf>
    <xf numFmtId="185" fontId="29" fillId="0" borderId="82" xfId="49" applyNumberFormat="1" applyFont="1" applyFill="1" applyBorder="1" applyAlignment="1">
      <alignment/>
    </xf>
    <xf numFmtId="185" fontId="1" fillId="0" borderId="83" xfId="49" applyNumberFormat="1" applyFont="1" applyFill="1" applyBorder="1" applyAlignment="1">
      <alignment/>
    </xf>
    <xf numFmtId="185" fontId="29" fillId="0" borderId="84" xfId="49" applyNumberFormat="1" applyFont="1" applyFill="1" applyBorder="1" applyAlignment="1">
      <alignment/>
    </xf>
    <xf numFmtId="185" fontId="4" fillId="0" borderId="85" xfId="49" applyNumberFormat="1" applyFont="1" applyFill="1" applyBorder="1" applyAlignment="1">
      <alignment horizontal="distributed"/>
    </xf>
    <xf numFmtId="185" fontId="1" fillId="0" borderId="51" xfId="49" applyNumberFormat="1" applyFont="1" applyFill="1" applyBorder="1" applyAlignment="1">
      <alignment/>
    </xf>
    <xf numFmtId="49" fontId="0" fillId="0" borderId="49" xfId="49" applyNumberFormat="1" applyFont="1" applyFill="1" applyBorder="1" applyAlignment="1">
      <alignment horizontal="centerContinuous"/>
    </xf>
    <xf numFmtId="185" fontId="29" fillId="0" borderId="82" xfId="49" applyNumberFormat="1" applyFont="1" applyFill="1" applyBorder="1" applyAlignment="1" applyProtection="1">
      <alignment/>
      <protection/>
    </xf>
    <xf numFmtId="49" fontId="4" fillId="0" borderId="86" xfId="49" applyNumberFormat="1" applyFont="1" applyFill="1" applyBorder="1" applyAlignment="1">
      <alignment horizontal="centerContinuous"/>
    </xf>
    <xf numFmtId="185" fontId="0" fillId="0" borderId="27" xfId="49" applyNumberFormat="1" applyFont="1" applyFill="1" applyBorder="1" applyAlignment="1">
      <alignment horizontal="center"/>
    </xf>
    <xf numFmtId="185" fontId="29" fillId="0" borderId="17" xfId="49" applyNumberFormat="1" applyFont="1" applyFill="1" applyBorder="1" applyAlignment="1">
      <alignment/>
    </xf>
    <xf numFmtId="185" fontId="1" fillId="0" borderId="87" xfId="49" applyNumberFormat="1" applyFont="1" applyFill="1" applyBorder="1" applyAlignment="1">
      <alignment/>
    </xf>
    <xf numFmtId="49" fontId="4" fillId="0" borderId="88" xfId="49" applyNumberFormat="1" applyFont="1" applyFill="1" applyBorder="1" applyAlignment="1">
      <alignment horizontal="centerContinuous"/>
    </xf>
    <xf numFmtId="185" fontId="29" fillId="0" borderId="89" xfId="49" applyNumberFormat="1" applyFont="1" applyFill="1" applyBorder="1" applyAlignment="1" applyProtection="1">
      <alignment/>
      <protection/>
    </xf>
    <xf numFmtId="185" fontId="1" fillId="0" borderId="90" xfId="49" applyNumberFormat="1" applyFont="1" applyFill="1" applyBorder="1" applyAlignment="1">
      <alignment/>
    </xf>
    <xf numFmtId="185" fontId="29" fillId="0" borderId="89" xfId="49" applyNumberFormat="1" applyFont="1" applyFill="1" applyBorder="1" applyAlignment="1">
      <alignment/>
    </xf>
    <xf numFmtId="185" fontId="29" fillId="0" borderId="91" xfId="49" applyNumberFormat="1" applyFont="1" applyFill="1" applyBorder="1" applyAlignment="1">
      <alignment/>
    </xf>
    <xf numFmtId="185" fontId="1" fillId="0" borderId="14" xfId="49" applyNumberFormat="1" applyFont="1" applyFill="1" applyBorder="1" applyAlignment="1">
      <alignment/>
    </xf>
    <xf numFmtId="185" fontId="0" fillId="0" borderId="92" xfId="49" applyNumberFormat="1" applyFont="1" applyFill="1" applyBorder="1" applyAlignment="1">
      <alignment horizontal="center"/>
    </xf>
    <xf numFmtId="185" fontId="29" fillId="0" borderId="93" xfId="49" applyNumberFormat="1" applyFont="1" applyFill="1" applyBorder="1" applyAlignment="1">
      <alignment/>
    </xf>
    <xf numFmtId="49" fontId="4" fillId="0" borderId="94" xfId="49" applyNumberFormat="1" applyFont="1" applyFill="1" applyBorder="1" applyAlignment="1">
      <alignment horizontal="centerContinuous"/>
    </xf>
    <xf numFmtId="185" fontId="79" fillId="0" borderId="26" xfId="49" applyNumberFormat="1" applyFont="1" applyFill="1" applyBorder="1" applyAlignment="1">
      <alignment horizontal="center"/>
    </xf>
    <xf numFmtId="185" fontId="0" fillId="0" borderId="52" xfId="49" applyNumberFormat="1" applyFill="1" applyBorder="1" applyAlignment="1">
      <alignment/>
    </xf>
    <xf numFmtId="185" fontId="4" fillId="0" borderId="51" xfId="49" applyNumberFormat="1" applyFont="1" applyFill="1" applyBorder="1" applyAlignment="1">
      <alignment/>
    </xf>
    <xf numFmtId="185" fontId="0" fillId="0" borderId="27" xfId="49" applyNumberFormat="1" applyFont="1" applyFill="1" applyBorder="1" applyAlignment="1">
      <alignment horizontal="center"/>
    </xf>
    <xf numFmtId="185" fontId="0" fillId="0" borderId="92" xfId="49" applyNumberFormat="1" applyFont="1" applyFill="1" applyBorder="1" applyAlignment="1">
      <alignment horizontal="center"/>
    </xf>
    <xf numFmtId="49" fontId="4" fillId="0" borderId="46" xfId="49" applyNumberFormat="1" applyFont="1" applyFill="1" applyBorder="1" applyAlignment="1">
      <alignment horizontal="distributed"/>
    </xf>
    <xf numFmtId="49" fontId="4" fillId="0" borderId="57" xfId="49" applyNumberFormat="1" applyFont="1" applyFill="1" applyBorder="1" applyAlignment="1">
      <alignment horizontal="distributed"/>
    </xf>
    <xf numFmtId="38" fontId="5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 shrinkToFit="1"/>
    </xf>
    <xf numFmtId="38" fontId="29" fillId="0" borderId="15" xfId="49" applyNumberFormat="1" applyFont="1" applyFill="1" applyBorder="1" applyAlignment="1">
      <alignment/>
    </xf>
    <xf numFmtId="185" fontId="29" fillId="0" borderId="95" xfId="49" applyNumberFormat="1" applyFont="1" applyFill="1" applyBorder="1" applyAlignment="1">
      <alignment/>
    </xf>
    <xf numFmtId="185" fontId="79" fillId="0" borderId="26" xfId="49" applyNumberFormat="1" applyFont="1" applyFill="1" applyBorder="1" applyAlignment="1">
      <alignment horizontal="distributed"/>
    </xf>
    <xf numFmtId="185" fontId="80" fillId="0" borderId="55" xfId="49" applyNumberFormat="1" applyFont="1" applyFill="1" applyBorder="1" applyAlignment="1">
      <alignment/>
    </xf>
    <xf numFmtId="185" fontId="81" fillId="0" borderId="16" xfId="49" applyNumberFormat="1" applyFont="1" applyFill="1" applyBorder="1" applyAlignment="1">
      <alignment/>
    </xf>
    <xf numFmtId="185" fontId="79" fillId="0" borderId="25" xfId="49" applyNumberFormat="1" applyFont="1" applyFill="1" applyBorder="1" applyAlignment="1">
      <alignment horizontal="distributed"/>
    </xf>
    <xf numFmtId="185" fontId="79" fillId="0" borderId="26" xfId="49" applyNumberFormat="1" applyFont="1" applyFill="1" applyBorder="1" applyAlignment="1">
      <alignment/>
    </xf>
    <xf numFmtId="185" fontId="6" fillId="0" borderId="45" xfId="49" applyNumberFormat="1" applyFont="1" applyFill="1" applyBorder="1" applyAlignment="1">
      <alignment/>
    </xf>
    <xf numFmtId="185" fontId="4" fillId="0" borderId="25" xfId="49" applyNumberFormat="1" applyFont="1" applyFill="1" applyBorder="1" applyAlignment="1">
      <alignment horizontal="centerContinuous" shrinkToFit="1"/>
    </xf>
    <xf numFmtId="185" fontId="0" fillId="0" borderId="57" xfId="49" applyNumberFormat="1" applyFont="1" applyFill="1" applyBorder="1" applyAlignment="1">
      <alignment horizontal="center"/>
    </xf>
    <xf numFmtId="185" fontId="29" fillId="0" borderId="96" xfId="49" applyNumberFormat="1" applyFont="1" applyFill="1" applyBorder="1" applyAlignment="1">
      <alignment horizontal="centerContinuous"/>
    </xf>
    <xf numFmtId="185" fontId="1" fillId="0" borderId="24" xfId="49" applyNumberFormat="1" applyFont="1" applyFill="1" applyBorder="1" applyAlignment="1">
      <alignment horizontal="centerContinuous"/>
    </xf>
    <xf numFmtId="185" fontId="0" fillId="0" borderId="58" xfId="49" applyNumberFormat="1" applyFill="1" applyBorder="1" applyAlignment="1">
      <alignment/>
    </xf>
    <xf numFmtId="185" fontId="0" fillId="0" borderId="49" xfId="49" applyNumberFormat="1" applyFill="1" applyBorder="1" applyAlignment="1">
      <alignment/>
    </xf>
    <xf numFmtId="49" fontId="4" fillId="0" borderId="25" xfId="49" applyNumberFormat="1" applyFont="1" applyFill="1" applyBorder="1" applyAlignment="1">
      <alignment horizontal="centerContinuous"/>
    </xf>
    <xf numFmtId="185" fontId="1" fillId="0" borderId="11" xfId="49" applyNumberFormat="1" applyFont="1" applyFill="1" applyBorder="1" applyAlignment="1">
      <alignment/>
    </xf>
    <xf numFmtId="185" fontId="79" fillId="0" borderId="59" xfId="49" applyNumberFormat="1" applyFont="1" applyFill="1" applyBorder="1" applyAlignment="1">
      <alignment/>
    </xf>
    <xf numFmtId="185" fontId="79" fillId="0" borderId="73" xfId="49" applyNumberFormat="1" applyFont="1" applyFill="1" applyBorder="1" applyAlignment="1">
      <alignment/>
    </xf>
    <xf numFmtId="185" fontId="82" fillId="0" borderId="16" xfId="49" applyNumberFormat="1" applyFont="1" applyFill="1" applyBorder="1" applyAlignment="1">
      <alignment/>
    </xf>
    <xf numFmtId="185" fontId="79" fillId="0" borderId="73" xfId="49" applyNumberFormat="1" applyFont="1" applyFill="1" applyBorder="1" applyAlignment="1">
      <alignment horizontal="left" vertical="center"/>
    </xf>
    <xf numFmtId="185" fontId="80" fillId="0" borderId="15" xfId="49" applyNumberFormat="1" applyFont="1" applyFill="1" applyBorder="1" applyAlignment="1">
      <alignment/>
    </xf>
    <xf numFmtId="185" fontId="0" fillId="0" borderId="50" xfId="49" applyNumberFormat="1" applyFont="1" applyFill="1" applyBorder="1" applyAlignment="1">
      <alignment/>
    </xf>
    <xf numFmtId="185" fontId="4" fillId="0" borderId="49" xfId="49" applyNumberFormat="1" applyFont="1" applyFill="1" applyBorder="1" applyAlignment="1">
      <alignment/>
    </xf>
    <xf numFmtId="185" fontId="83" fillId="0" borderId="60" xfId="49" applyNumberFormat="1" applyFont="1" applyFill="1" applyBorder="1" applyAlignment="1">
      <alignment/>
    </xf>
    <xf numFmtId="185" fontId="83" fillId="0" borderId="16" xfId="49" applyNumberFormat="1" applyFont="1" applyFill="1" applyBorder="1" applyAlignment="1">
      <alignment/>
    </xf>
    <xf numFmtId="185" fontId="79" fillId="0" borderId="30" xfId="49" applyNumberFormat="1" applyFont="1" applyFill="1" applyBorder="1" applyAlignment="1">
      <alignment/>
    </xf>
    <xf numFmtId="185" fontId="79" fillId="0" borderId="97" xfId="49" applyNumberFormat="1" applyFont="1" applyFill="1" applyBorder="1" applyAlignment="1">
      <alignment/>
    </xf>
    <xf numFmtId="185" fontId="79" fillId="0" borderId="31" xfId="49" applyNumberFormat="1" applyFont="1" applyFill="1" applyBorder="1" applyAlignment="1">
      <alignment/>
    </xf>
    <xf numFmtId="185" fontId="79" fillId="0" borderId="46" xfId="49" applyNumberFormat="1" applyFont="1" applyFill="1" applyBorder="1" applyAlignment="1">
      <alignment/>
    </xf>
    <xf numFmtId="185" fontId="79" fillId="0" borderId="45" xfId="49" applyNumberFormat="1" applyFont="1" applyFill="1" applyBorder="1" applyAlignment="1">
      <alignment/>
    </xf>
    <xf numFmtId="185" fontId="79" fillId="0" borderId="48" xfId="49" applyNumberFormat="1" applyFont="1" applyFill="1" applyBorder="1" applyAlignment="1">
      <alignment/>
    </xf>
    <xf numFmtId="185" fontId="1" fillId="0" borderId="98" xfId="49" applyNumberFormat="1" applyFont="1" applyFill="1" applyBorder="1" applyAlignment="1">
      <alignment/>
    </xf>
    <xf numFmtId="185" fontId="0" fillId="0" borderId="11" xfId="49" applyNumberFormat="1" applyFill="1" applyBorder="1" applyAlignment="1">
      <alignment/>
    </xf>
    <xf numFmtId="185" fontId="4" fillId="0" borderId="99" xfId="49" applyNumberFormat="1" applyFont="1" applyFill="1" applyBorder="1" applyAlignment="1">
      <alignment horizontal="distributed"/>
    </xf>
    <xf numFmtId="185" fontId="29" fillId="0" borderId="100" xfId="49" applyNumberFormat="1" applyFont="1" applyFill="1" applyBorder="1" applyAlignment="1" applyProtection="1">
      <alignment/>
      <protection/>
    </xf>
    <xf numFmtId="185" fontId="1" fillId="0" borderId="101" xfId="49" applyNumberFormat="1" applyFont="1" applyFill="1" applyBorder="1" applyAlignment="1">
      <alignment/>
    </xf>
    <xf numFmtId="185" fontId="29" fillId="0" borderId="100" xfId="49" applyNumberFormat="1" applyFont="1" applyFill="1" applyBorder="1" applyAlignment="1">
      <alignment/>
    </xf>
    <xf numFmtId="185" fontId="79" fillId="0" borderId="102" xfId="49" applyNumberFormat="1" applyFont="1" applyFill="1" applyBorder="1" applyAlignment="1">
      <alignment horizontal="left" vertical="center"/>
    </xf>
    <xf numFmtId="58" fontId="13" fillId="0" borderId="72" xfId="49" applyNumberFormat="1" applyFont="1" applyFill="1" applyBorder="1" applyAlignment="1">
      <alignment horizontal="distributed" vertical="center"/>
    </xf>
    <xf numFmtId="58" fontId="13" fillId="0" borderId="69" xfId="49" applyNumberFormat="1" applyFont="1" applyFill="1" applyBorder="1" applyAlignment="1">
      <alignment horizontal="distributed" vertical="center"/>
    </xf>
    <xf numFmtId="58" fontId="13" fillId="0" borderId="70" xfId="49" applyNumberFormat="1" applyFont="1" applyFill="1" applyBorder="1" applyAlignment="1">
      <alignment horizontal="distributed" vertical="center"/>
    </xf>
    <xf numFmtId="185" fontId="6" fillId="0" borderId="65" xfId="49" applyNumberFormat="1" applyFont="1" applyFill="1" applyBorder="1" applyAlignment="1" quotePrefix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85" fontId="1" fillId="0" borderId="72" xfId="49" applyNumberFormat="1" applyFont="1" applyFill="1" applyBorder="1" applyAlignment="1">
      <alignment horizontal="left" vertical="center"/>
    </xf>
    <xf numFmtId="185" fontId="1" fillId="0" borderId="103" xfId="49" applyNumberFormat="1" applyFont="1" applyFill="1" applyBorder="1" applyAlignment="1">
      <alignment horizontal="left" vertical="center"/>
    </xf>
    <xf numFmtId="58" fontId="17" fillId="0" borderId="72" xfId="49" applyNumberFormat="1" applyFont="1" applyFill="1" applyBorder="1" applyAlignment="1">
      <alignment horizontal="distributed" vertical="center"/>
    </xf>
    <xf numFmtId="58" fontId="17" fillId="0" borderId="69" xfId="49" applyNumberFormat="1" applyFont="1" applyFill="1" applyBorder="1" applyAlignment="1">
      <alignment horizontal="distributed" vertical="center"/>
    </xf>
    <xf numFmtId="58" fontId="17" fillId="0" borderId="70" xfId="49" applyNumberFormat="1" applyFont="1" applyFill="1" applyBorder="1" applyAlignment="1">
      <alignment horizontal="distributed" vertical="center"/>
    </xf>
    <xf numFmtId="185" fontId="28" fillId="0" borderId="66" xfId="49" applyNumberFormat="1" applyFont="1" applyFill="1" applyBorder="1" applyAlignment="1" quotePrefix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185" fontId="28" fillId="0" borderId="105" xfId="49" applyNumberFormat="1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185" fontId="16" fillId="0" borderId="72" xfId="49" applyNumberFormat="1" applyFont="1" applyFill="1" applyBorder="1" applyAlignment="1">
      <alignment horizontal="left" vertical="center"/>
    </xf>
    <xf numFmtId="185" fontId="16" fillId="0" borderId="103" xfId="49" applyNumberFormat="1" applyFont="1" applyFill="1" applyBorder="1" applyAlignment="1">
      <alignment horizontal="left" vertical="center"/>
    </xf>
    <xf numFmtId="185" fontId="6" fillId="0" borderId="106" xfId="49" applyNumberFormat="1" applyFont="1" applyFill="1" applyBorder="1" applyAlignment="1" quotePrefix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185" fontId="6" fillId="0" borderId="34" xfId="49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58" fontId="13" fillId="0" borderId="34" xfId="49" applyNumberFormat="1" applyFont="1" applyFill="1" applyBorder="1" applyAlignment="1">
      <alignment horizontal="distributed" vertical="center"/>
    </xf>
    <xf numFmtId="58" fontId="13" fillId="0" borderId="35" xfId="49" applyNumberFormat="1" applyFont="1" applyFill="1" applyBorder="1" applyAlignment="1">
      <alignment horizontal="distributed" vertical="center"/>
    </xf>
    <xf numFmtId="58" fontId="13" fillId="0" borderId="36" xfId="49" applyNumberFormat="1" applyFont="1" applyFill="1" applyBorder="1" applyAlignment="1">
      <alignment horizontal="distributed" vertical="center"/>
    </xf>
    <xf numFmtId="185" fontId="1" fillId="0" borderId="34" xfId="49" applyNumberFormat="1" applyFont="1" applyFill="1" applyBorder="1" applyAlignment="1">
      <alignment horizontal="left" vertical="center"/>
    </xf>
    <xf numFmtId="185" fontId="1" fillId="0" borderId="36" xfId="49" applyNumberFormat="1" applyFont="1" applyFill="1" applyBorder="1" applyAlignment="1">
      <alignment horizontal="left" vertical="center"/>
    </xf>
    <xf numFmtId="185" fontId="1" fillId="0" borderId="109" xfId="0" applyNumberFormat="1" applyFont="1" applyFill="1" applyBorder="1" applyAlignment="1">
      <alignment vertical="center"/>
    </xf>
    <xf numFmtId="0" fontId="1" fillId="0" borderId="87" xfId="0" applyFont="1" applyBorder="1" applyAlignment="1">
      <alignment vertical="center"/>
    </xf>
    <xf numFmtId="58" fontId="13" fillId="0" borderId="109" xfId="49" applyNumberFormat="1" applyFont="1" applyFill="1" applyBorder="1" applyAlignment="1">
      <alignment horizontal="distributed" vertical="center"/>
    </xf>
    <xf numFmtId="58" fontId="13" fillId="0" borderId="110" xfId="0" applyNumberFormat="1" applyFont="1" applyBorder="1" applyAlignment="1">
      <alignment horizontal="distributed" vertical="center"/>
    </xf>
    <xf numFmtId="58" fontId="13" fillId="0" borderId="111" xfId="0" applyNumberFormat="1" applyFont="1" applyBorder="1" applyAlignment="1">
      <alignment horizontal="distributed" vertical="center"/>
    </xf>
    <xf numFmtId="185" fontId="12" fillId="0" borderId="22" xfId="0" applyNumberFormat="1" applyFont="1" applyFill="1" applyBorder="1" applyAlignment="1">
      <alignment horizontal="center" vertical="center"/>
    </xf>
    <xf numFmtId="185" fontId="0" fillId="0" borderId="23" xfId="0" applyNumberFormat="1" applyFont="1" applyBorder="1" applyAlignment="1">
      <alignment horizontal="center" vertical="center"/>
    </xf>
    <xf numFmtId="185" fontId="14" fillId="0" borderId="92" xfId="49" applyNumberFormat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85" fontId="14" fillId="0" borderId="109" xfId="49" applyNumberFormat="1" applyFont="1" applyFill="1" applyBorder="1" applyAlignment="1">
      <alignment horizontal="center" vertical="center"/>
    </xf>
    <xf numFmtId="185" fontId="21" fillId="0" borderId="109" xfId="5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1</xdr:row>
      <xdr:rowOff>133350</xdr:rowOff>
    </xdr:from>
    <xdr:to>
      <xdr:col>14</xdr:col>
      <xdr:colOff>723900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33375"/>
          <a:ext cx="1895475" cy="2190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T2" sqref="T2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69" t="s">
        <v>0</v>
      </c>
      <c r="B1" s="170"/>
      <c r="C1" s="170"/>
      <c r="D1" s="170"/>
      <c r="E1" s="274" t="s">
        <v>120</v>
      </c>
      <c r="F1" s="275"/>
      <c r="G1" s="275"/>
      <c r="H1" s="171" t="s">
        <v>1</v>
      </c>
      <c r="I1" s="170" t="s">
        <v>2</v>
      </c>
      <c r="J1" s="170"/>
      <c r="K1" s="170" t="s">
        <v>4</v>
      </c>
      <c r="L1" s="172"/>
      <c r="N1" s="57"/>
      <c r="O1" s="58"/>
    </row>
    <row r="2" spans="1:15" ht="30" customHeight="1" thickBot="1">
      <c r="A2" s="173"/>
      <c r="B2" s="174"/>
      <c r="C2" s="174"/>
      <c r="D2" s="175"/>
      <c r="E2" s="271" t="s">
        <v>234</v>
      </c>
      <c r="F2" s="272"/>
      <c r="G2" s="273"/>
      <c r="H2" s="176"/>
      <c r="I2" s="177">
        <f>L4+'西都市・児湯郡・日南市・南那珂郡・串間市・都城市'!L4+'北諸県郡・西諸県郡・えびの市・小林市・延岡市'!L4+'日向市・東臼杵郡・西臼杵郡'!L4</f>
        <v>0</v>
      </c>
      <c r="J2" s="178"/>
      <c r="K2" s="276"/>
      <c r="L2" s="277"/>
      <c r="M2" s="63"/>
      <c r="N2" s="57"/>
      <c r="O2" s="58"/>
    </row>
    <row r="3" spans="13:15" ht="14.25" customHeight="1" thickBot="1">
      <c r="M3" s="64" t="s">
        <v>231</v>
      </c>
      <c r="N3" s="65"/>
      <c r="O3" s="65"/>
    </row>
    <row r="4" spans="1:15" ht="18" customHeight="1" thickBot="1">
      <c r="A4" s="66" t="s">
        <v>259</v>
      </c>
      <c r="B4" s="67"/>
      <c r="C4" s="68">
        <v>45201</v>
      </c>
      <c r="D4" s="69" t="s">
        <v>5</v>
      </c>
      <c r="E4" s="70"/>
      <c r="F4" s="71" t="s">
        <v>6</v>
      </c>
      <c r="G4" s="72">
        <f>B63+E63+H63+K63+N63</f>
        <v>90113</v>
      </c>
      <c r="H4" s="73" t="s">
        <v>7</v>
      </c>
      <c r="I4" s="74">
        <f>C63+F63+I63+L63+O63</f>
        <v>0</v>
      </c>
      <c r="J4" s="1"/>
      <c r="K4" s="75" t="s">
        <v>97</v>
      </c>
      <c r="L4" s="74">
        <f>I4+I65</f>
        <v>0</v>
      </c>
      <c r="M4" s="76" t="s">
        <v>232</v>
      </c>
      <c r="N4" s="65"/>
      <c r="O4" s="65"/>
    </row>
    <row r="5" ht="4.5" customHeight="1" thickBot="1">
      <c r="A5" s="193"/>
    </row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9" t="s">
        <v>150</v>
      </c>
      <c r="K6" s="157"/>
      <c r="L6" s="135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157</v>
      </c>
      <c r="D7" s="81" t="s">
        <v>13</v>
      </c>
      <c r="E7" s="82" t="s">
        <v>14</v>
      </c>
      <c r="F7" s="83" t="s">
        <v>157</v>
      </c>
      <c r="G7" s="81" t="s">
        <v>13</v>
      </c>
      <c r="H7" s="82" t="s">
        <v>14</v>
      </c>
      <c r="I7" s="83" t="s">
        <v>157</v>
      </c>
      <c r="J7" s="181" t="s">
        <v>13</v>
      </c>
      <c r="K7" s="82" t="s">
        <v>14</v>
      </c>
      <c r="L7" s="83" t="s">
        <v>157</v>
      </c>
      <c r="M7" s="81" t="s">
        <v>13</v>
      </c>
      <c r="N7" s="82" t="s">
        <v>14</v>
      </c>
      <c r="O7" s="83" t="s">
        <v>157</v>
      </c>
    </row>
    <row r="8" spans="1:15" ht="15" customHeight="1">
      <c r="A8" s="84" t="s">
        <v>162</v>
      </c>
      <c r="B8" s="85"/>
      <c r="C8" s="152"/>
      <c r="D8" s="84" t="s">
        <v>162</v>
      </c>
      <c r="E8" s="85"/>
      <c r="F8" s="152"/>
      <c r="G8" s="84" t="s">
        <v>162</v>
      </c>
      <c r="H8" s="85"/>
      <c r="I8" s="152"/>
      <c r="J8" s="84" t="s">
        <v>162</v>
      </c>
      <c r="K8" s="182"/>
      <c r="L8" s="183"/>
      <c r="M8" s="84" t="s">
        <v>162</v>
      </c>
      <c r="N8" s="179"/>
      <c r="O8" s="152"/>
    </row>
    <row r="9" spans="1:15" ht="15" customHeight="1">
      <c r="A9" s="50" t="s">
        <v>254</v>
      </c>
      <c r="B9" s="122">
        <v>830</v>
      </c>
      <c r="C9" s="86"/>
      <c r="D9" s="51"/>
      <c r="E9" s="123"/>
      <c r="F9" s="86"/>
      <c r="G9" s="51" t="s">
        <v>15</v>
      </c>
      <c r="H9" s="123">
        <v>350</v>
      </c>
      <c r="I9" s="86"/>
      <c r="J9" s="50"/>
      <c r="K9" s="185"/>
      <c r="L9" s="86"/>
      <c r="M9" s="51" t="s">
        <v>237</v>
      </c>
      <c r="N9" s="123">
        <v>1932</v>
      </c>
      <c r="O9" s="86"/>
    </row>
    <row r="10" spans="1:15" ht="15" customHeight="1">
      <c r="A10" s="50" t="s">
        <v>16</v>
      </c>
      <c r="B10" s="122">
        <v>1200</v>
      </c>
      <c r="C10" s="86"/>
      <c r="D10" s="150"/>
      <c r="E10" s="122"/>
      <c r="F10" s="86"/>
      <c r="G10" s="50" t="s">
        <v>17</v>
      </c>
      <c r="H10" s="122">
        <v>660</v>
      </c>
      <c r="I10" s="86"/>
      <c r="J10" s="50"/>
      <c r="K10" s="185"/>
      <c r="L10" s="86"/>
      <c r="M10" s="50" t="s">
        <v>196</v>
      </c>
      <c r="N10" s="122">
        <v>2016</v>
      </c>
      <c r="O10" s="86"/>
    </row>
    <row r="11" spans="1:15" ht="15" customHeight="1">
      <c r="A11" s="50"/>
      <c r="B11" s="122"/>
      <c r="C11" s="86"/>
      <c r="D11" s="150"/>
      <c r="E11" s="122"/>
      <c r="F11" s="86"/>
      <c r="G11" s="50" t="s">
        <v>16</v>
      </c>
      <c r="H11" s="122">
        <v>450</v>
      </c>
      <c r="I11" s="86"/>
      <c r="J11" s="50"/>
      <c r="K11" s="185"/>
      <c r="L11" s="86"/>
      <c r="M11" s="50" t="s">
        <v>238</v>
      </c>
      <c r="N11" s="122">
        <v>2350</v>
      </c>
      <c r="O11" s="86"/>
    </row>
    <row r="12" spans="1:15" ht="15" customHeight="1">
      <c r="A12" s="50"/>
      <c r="B12" s="122"/>
      <c r="C12" s="86"/>
      <c r="D12" s="150"/>
      <c r="E12" s="122"/>
      <c r="F12" s="86"/>
      <c r="G12" s="50" t="s">
        <v>190</v>
      </c>
      <c r="H12" s="122">
        <v>300</v>
      </c>
      <c r="I12" s="86"/>
      <c r="J12" s="50"/>
      <c r="K12" s="185"/>
      <c r="L12" s="86"/>
      <c r="M12" s="50" t="s">
        <v>239</v>
      </c>
      <c r="N12" s="122">
        <v>1669</v>
      </c>
      <c r="O12" s="86"/>
    </row>
    <row r="13" spans="1:15" ht="15" customHeight="1">
      <c r="A13" s="50"/>
      <c r="B13" s="122"/>
      <c r="C13" s="86"/>
      <c r="D13" s="50"/>
      <c r="E13" s="122"/>
      <c r="F13" s="86"/>
      <c r="G13" s="50" t="s">
        <v>18</v>
      </c>
      <c r="H13" s="122">
        <v>170</v>
      </c>
      <c r="I13" s="86"/>
      <c r="J13" s="50"/>
      <c r="K13" s="185"/>
      <c r="L13" s="86"/>
      <c r="M13" s="50" t="s">
        <v>233</v>
      </c>
      <c r="N13" s="122">
        <v>3710</v>
      </c>
      <c r="O13" s="86"/>
    </row>
    <row r="14" spans="1:15" ht="15" customHeight="1">
      <c r="A14" s="235"/>
      <c r="B14" s="236"/>
      <c r="C14" s="86"/>
      <c r="D14" s="150"/>
      <c r="E14" s="122"/>
      <c r="F14" s="86"/>
      <c r="G14" s="150" t="s">
        <v>159</v>
      </c>
      <c r="H14" s="122">
        <v>400</v>
      </c>
      <c r="I14" s="86"/>
      <c r="J14" s="50"/>
      <c r="K14" s="185"/>
      <c r="L14" s="86"/>
      <c r="M14" s="50" t="s">
        <v>240</v>
      </c>
      <c r="N14" s="122">
        <v>2870</v>
      </c>
      <c r="O14" s="86"/>
    </row>
    <row r="15" spans="1:17" ht="15" customHeight="1">
      <c r="A15" s="50"/>
      <c r="B15" s="236"/>
      <c r="C15" s="86"/>
      <c r="D15" s="150"/>
      <c r="E15" s="122"/>
      <c r="F15" s="86"/>
      <c r="G15" s="150" t="s">
        <v>21</v>
      </c>
      <c r="H15" s="122">
        <v>350</v>
      </c>
      <c r="I15" s="86"/>
      <c r="J15" s="50"/>
      <c r="K15" s="185"/>
      <c r="L15" s="86"/>
      <c r="M15" s="50" t="s">
        <v>223</v>
      </c>
      <c r="N15" s="122">
        <v>4989</v>
      </c>
      <c r="O15" s="86"/>
      <c r="Q15" s="193"/>
    </row>
    <row r="16" spans="1:15" ht="15" customHeight="1">
      <c r="A16" s="50"/>
      <c r="B16" s="122"/>
      <c r="C16" s="86"/>
      <c r="D16" s="150"/>
      <c r="E16" s="122"/>
      <c r="F16" s="86"/>
      <c r="G16" s="50" t="s">
        <v>20</v>
      </c>
      <c r="H16" s="122">
        <v>300</v>
      </c>
      <c r="I16" s="86"/>
      <c r="J16" s="50"/>
      <c r="K16" s="185"/>
      <c r="L16" s="86"/>
      <c r="M16" s="50" t="s">
        <v>241</v>
      </c>
      <c r="N16" s="122">
        <v>3285</v>
      </c>
      <c r="O16" s="86"/>
    </row>
    <row r="17" spans="1:15" ht="15" customHeight="1">
      <c r="A17" s="252"/>
      <c r="B17" s="192"/>
      <c r="C17" s="86"/>
      <c r="D17" s="150"/>
      <c r="E17" s="122"/>
      <c r="F17" s="86"/>
      <c r="G17" s="150" t="s">
        <v>19</v>
      </c>
      <c r="H17" s="122">
        <v>800</v>
      </c>
      <c r="I17" s="86"/>
      <c r="J17" s="50"/>
      <c r="K17" s="185"/>
      <c r="L17" s="86"/>
      <c r="M17" s="50" t="s">
        <v>242</v>
      </c>
      <c r="N17" s="122">
        <v>2326</v>
      </c>
      <c r="O17" s="86"/>
    </row>
    <row r="18" spans="1:15" ht="15" customHeight="1">
      <c r="A18" s="50"/>
      <c r="B18" s="87"/>
      <c r="C18" s="86"/>
      <c r="D18" s="150"/>
      <c r="E18" s="122"/>
      <c r="F18" s="86"/>
      <c r="G18" s="50" t="s">
        <v>187</v>
      </c>
      <c r="H18" s="122">
        <v>670</v>
      </c>
      <c r="I18" s="86"/>
      <c r="J18" s="50"/>
      <c r="K18" s="185"/>
      <c r="L18" s="86"/>
      <c r="M18" s="50" t="s">
        <v>243</v>
      </c>
      <c r="N18" s="122">
        <v>2542</v>
      </c>
      <c r="O18" s="86"/>
    </row>
    <row r="19" spans="1:15" ht="15" customHeight="1">
      <c r="A19" s="50"/>
      <c r="B19" s="87"/>
      <c r="C19" s="86"/>
      <c r="D19" s="150"/>
      <c r="E19" s="122"/>
      <c r="F19" s="86"/>
      <c r="G19" s="150" t="s">
        <v>22</v>
      </c>
      <c r="H19" s="122">
        <v>140</v>
      </c>
      <c r="I19" s="86"/>
      <c r="J19" s="50"/>
      <c r="K19" s="185"/>
      <c r="L19" s="86"/>
      <c r="M19" s="50" t="s">
        <v>244</v>
      </c>
      <c r="N19" s="122">
        <v>1889</v>
      </c>
      <c r="O19" s="86"/>
    </row>
    <row r="20" spans="1:15" ht="15" customHeight="1">
      <c r="A20" s="50"/>
      <c r="B20" s="87"/>
      <c r="C20" s="86"/>
      <c r="D20" s="180"/>
      <c r="E20" s="122"/>
      <c r="F20" s="86"/>
      <c r="G20" s="150" t="s">
        <v>23</v>
      </c>
      <c r="H20" s="122">
        <v>280</v>
      </c>
      <c r="I20" s="86"/>
      <c r="J20" s="50"/>
      <c r="K20" s="185"/>
      <c r="L20" s="86"/>
      <c r="M20" s="50" t="s">
        <v>245</v>
      </c>
      <c r="N20" s="122">
        <v>5713</v>
      </c>
      <c r="O20" s="86"/>
    </row>
    <row r="21" spans="1:15" ht="15" customHeight="1">
      <c r="A21" s="50"/>
      <c r="B21" s="87"/>
      <c r="C21" s="86"/>
      <c r="D21" s="252"/>
      <c r="E21" s="122"/>
      <c r="F21" s="86"/>
      <c r="G21" s="150" t="s">
        <v>24</v>
      </c>
      <c r="H21" s="122">
        <v>500</v>
      </c>
      <c r="I21" s="86"/>
      <c r="J21" s="50"/>
      <c r="K21" s="185"/>
      <c r="L21" s="86"/>
      <c r="M21" s="50" t="s">
        <v>246</v>
      </c>
      <c r="N21" s="122">
        <v>2115</v>
      </c>
      <c r="O21" s="86"/>
    </row>
    <row r="22" spans="1:15" ht="15" customHeight="1">
      <c r="A22" s="50"/>
      <c r="B22" s="87"/>
      <c r="C22" s="86"/>
      <c r="D22" s="150"/>
      <c r="E22" s="122"/>
      <c r="F22" s="86"/>
      <c r="G22" s="150"/>
      <c r="H22" s="88"/>
      <c r="I22" s="86"/>
      <c r="J22" s="50"/>
      <c r="K22" s="185"/>
      <c r="L22" s="86"/>
      <c r="M22" s="50" t="s">
        <v>247</v>
      </c>
      <c r="N22" s="122">
        <v>1885</v>
      </c>
      <c r="O22" s="86"/>
    </row>
    <row r="23" spans="1:15" ht="15" customHeight="1">
      <c r="A23" s="50"/>
      <c r="B23" s="87"/>
      <c r="C23" s="86"/>
      <c r="D23" s="150"/>
      <c r="E23" s="88"/>
      <c r="F23" s="86"/>
      <c r="G23" s="50"/>
      <c r="H23" s="122"/>
      <c r="I23" s="86"/>
      <c r="J23" s="50"/>
      <c r="K23" s="185"/>
      <c r="L23" s="86"/>
      <c r="M23" s="50" t="s">
        <v>197</v>
      </c>
      <c r="N23" s="122">
        <v>2763</v>
      </c>
      <c r="O23" s="86"/>
    </row>
    <row r="24" spans="1:15" ht="15" customHeight="1">
      <c r="A24" s="50"/>
      <c r="B24" s="87"/>
      <c r="C24" s="86"/>
      <c r="D24" s="150"/>
      <c r="E24" s="88"/>
      <c r="F24" s="86"/>
      <c r="G24" s="150"/>
      <c r="H24" s="88"/>
      <c r="I24" s="86"/>
      <c r="J24" s="50"/>
      <c r="K24" s="185"/>
      <c r="L24" s="86"/>
      <c r="M24" s="50" t="s">
        <v>248</v>
      </c>
      <c r="N24" s="122">
        <v>2611</v>
      </c>
      <c r="O24" s="86"/>
    </row>
    <row r="25" spans="1:15" ht="15" customHeight="1">
      <c r="A25" s="50"/>
      <c r="B25" s="87"/>
      <c r="C25" s="86"/>
      <c r="D25" s="150"/>
      <c r="E25" s="88"/>
      <c r="F25" s="86"/>
      <c r="G25" s="150"/>
      <c r="H25" s="88"/>
      <c r="I25" s="86"/>
      <c r="J25" s="51"/>
      <c r="K25" s="185"/>
      <c r="L25" s="86"/>
      <c r="M25" s="50" t="s">
        <v>249</v>
      </c>
      <c r="N25" s="122">
        <v>2337</v>
      </c>
      <c r="O25" s="86"/>
    </row>
    <row r="26" spans="1:15" ht="15" customHeight="1">
      <c r="A26" s="50"/>
      <c r="B26" s="87"/>
      <c r="C26" s="86"/>
      <c r="D26" s="150"/>
      <c r="E26" s="88"/>
      <c r="F26" s="86"/>
      <c r="G26" s="150"/>
      <c r="H26" s="88"/>
      <c r="I26" s="86"/>
      <c r="J26" s="50"/>
      <c r="K26" s="185"/>
      <c r="L26" s="86"/>
      <c r="M26" s="50" t="s">
        <v>250</v>
      </c>
      <c r="N26" s="122">
        <v>1895</v>
      </c>
      <c r="O26" s="86"/>
    </row>
    <row r="27" spans="1:15" ht="15" customHeight="1">
      <c r="A27" s="50"/>
      <c r="B27" s="87"/>
      <c r="C27" s="86"/>
      <c r="D27" s="150"/>
      <c r="E27" s="88"/>
      <c r="F27" s="86"/>
      <c r="G27" s="150"/>
      <c r="H27" s="88"/>
      <c r="I27" s="86"/>
      <c r="J27" s="50"/>
      <c r="K27" s="184"/>
      <c r="L27" s="86"/>
      <c r="M27" s="50" t="s">
        <v>251</v>
      </c>
      <c r="N27" s="122">
        <v>1642</v>
      </c>
      <c r="O27" s="86"/>
    </row>
    <row r="28" spans="1:15" ht="15" customHeight="1">
      <c r="A28" s="50"/>
      <c r="B28" s="87"/>
      <c r="C28" s="86"/>
      <c r="D28" s="150"/>
      <c r="E28" s="88"/>
      <c r="F28" s="86"/>
      <c r="G28" s="150"/>
      <c r="H28" s="88"/>
      <c r="I28" s="86"/>
      <c r="J28" s="51"/>
      <c r="K28" s="184"/>
      <c r="L28" s="86"/>
      <c r="M28" s="191" t="s">
        <v>252</v>
      </c>
      <c r="N28" s="122">
        <v>3469</v>
      </c>
      <c r="O28" s="86"/>
    </row>
    <row r="29" spans="1:15" ht="15" customHeight="1">
      <c r="A29" s="50"/>
      <c r="B29" s="87"/>
      <c r="C29" s="86"/>
      <c r="D29" s="150"/>
      <c r="E29" s="88"/>
      <c r="F29" s="86"/>
      <c r="G29" s="150"/>
      <c r="H29" s="88"/>
      <c r="I29" s="86"/>
      <c r="J29" s="51"/>
      <c r="K29" s="184"/>
      <c r="L29" s="86"/>
      <c r="M29" s="51" t="s">
        <v>253</v>
      </c>
      <c r="N29" s="123">
        <v>1483</v>
      </c>
      <c r="O29" s="86"/>
    </row>
    <row r="30" spans="1:15" ht="15" customHeight="1">
      <c r="A30" s="50"/>
      <c r="B30" s="87"/>
      <c r="C30" s="86"/>
      <c r="D30" s="150"/>
      <c r="E30" s="88"/>
      <c r="F30" s="86"/>
      <c r="G30" s="150"/>
      <c r="H30" s="88"/>
      <c r="I30" s="86"/>
      <c r="J30" s="252"/>
      <c r="K30" s="184"/>
      <c r="L30" s="86"/>
      <c r="M30" s="51"/>
      <c r="N30" s="123"/>
      <c r="O30" s="86"/>
    </row>
    <row r="31" spans="1:15" ht="15" customHeight="1">
      <c r="A31" s="50"/>
      <c r="B31" s="87"/>
      <c r="C31" s="86"/>
      <c r="D31" s="150"/>
      <c r="E31" s="88"/>
      <c r="F31" s="86"/>
      <c r="G31" s="150"/>
      <c r="H31" s="88"/>
      <c r="I31" s="86"/>
      <c r="J31" s="252"/>
      <c r="K31" s="184"/>
      <c r="L31" s="86"/>
      <c r="M31" s="238"/>
      <c r="N31" s="236"/>
      <c r="O31" s="86"/>
    </row>
    <row r="32" spans="1:15" ht="15" customHeight="1">
      <c r="A32" s="51"/>
      <c r="B32" s="96"/>
      <c r="C32" s="86"/>
      <c r="D32" s="186"/>
      <c r="E32" s="91"/>
      <c r="F32" s="86"/>
      <c r="G32" s="186"/>
      <c r="H32" s="91"/>
      <c r="I32" s="86"/>
      <c r="J32" s="51"/>
      <c r="K32" s="184"/>
      <c r="L32" s="248"/>
      <c r="M32" s="50"/>
      <c r="N32" s="231"/>
      <c r="O32" s="86"/>
    </row>
    <row r="33" spans="1:15" ht="15" customHeight="1">
      <c r="A33" s="51"/>
      <c r="B33" s="96"/>
      <c r="C33" s="86"/>
      <c r="D33" s="186"/>
      <c r="E33" s="91"/>
      <c r="F33" s="86"/>
      <c r="G33" s="186"/>
      <c r="H33" s="91"/>
      <c r="I33" s="86"/>
      <c r="J33" s="51"/>
      <c r="K33" s="184"/>
      <c r="L33" s="248"/>
      <c r="M33" s="50"/>
      <c r="N33" s="231"/>
      <c r="O33" s="86"/>
    </row>
    <row r="34" spans="1:15" ht="15" customHeight="1">
      <c r="A34" s="51"/>
      <c r="B34" s="96"/>
      <c r="C34" s="86"/>
      <c r="D34" s="186"/>
      <c r="E34" s="91"/>
      <c r="F34" s="86"/>
      <c r="G34" s="186"/>
      <c r="H34" s="91"/>
      <c r="I34" s="86"/>
      <c r="J34" s="238"/>
      <c r="K34" s="253"/>
      <c r="L34" s="248"/>
      <c r="M34" s="50"/>
      <c r="N34" s="231"/>
      <c r="O34" s="86"/>
    </row>
    <row r="35" spans="1:16" ht="15" customHeight="1">
      <c r="A35" s="51"/>
      <c r="B35" s="96"/>
      <c r="C35" s="86"/>
      <c r="D35" s="186"/>
      <c r="E35" s="91"/>
      <c r="F35" s="86"/>
      <c r="G35" s="186"/>
      <c r="H35" s="91"/>
      <c r="I35" s="86"/>
      <c r="J35" s="50"/>
      <c r="K35" s="192"/>
      <c r="L35" s="86"/>
      <c r="M35" s="50"/>
      <c r="N35" s="231"/>
      <c r="O35" s="86"/>
      <c r="P35" s="187"/>
    </row>
    <row r="36" spans="1:15" ht="15" customHeight="1">
      <c r="A36" s="51"/>
      <c r="B36" s="96"/>
      <c r="C36" s="86"/>
      <c r="D36" s="186"/>
      <c r="E36" s="91"/>
      <c r="F36" s="86"/>
      <c r="G36" s="186"/>
      <c r="H36" s="91"/>
      <c r="I36" s="86"/>
      <c r="J36" s="51"/>
      <c r="K36" s="192"/>
      <c r="L36" s="86"/>
      <c r="M36" s="50"/>
      <c r="N36" s="231"/>
      <c r="O36" s="86"/>
    </row>
    <row r="37" spans="1:15" ht="15" customHeight="1">
      <c r="A37" s="51"/>
      <c r="B37" s="96"/>
      <c r="C37" s="86"/>
      <c r="D37" s="186"/>
      <c r="E37" s="91"/>
      <c r="F37" s="86"/>
      <c r="G37" s="186"/>
      <c r="H37" s="91"/>
      <c r="I37" s="86"/>
      <c r="J37" s="111"/>
      <c r="K37" s="188"/>
      <c r="L37" s="121"/>
      <c r="M37" s="50"/>
      <c r="N37" s="231"/>
      <c r="O37" s="86"/>
    </row>
    <row r="38" spans="1:15" ht="15" customHeight="1">
      <c r="A38" s="97"/>
      <c r="B38" s="98"/>
      <c r="C38" s="99"/>
      <c r="D38" s="207"/>
      <c r="E38" s="100"/>
      <c r="F38" s="99"/>
      <c r="G38" s="207"/>
      <c r="H38" s="100"/>
      <c r="I38" s="99"/>
      <c r="J38" s="255"/>
      <c r="K38" s="254"/>
      <c r="L38" s="208"/>
      <c r="M38" s="209"/>
      <c r="N38" s="100"/>
      <c r="O38" s="99"/>
    </row>
    <row r="39" spans="1:15" ht="15" customHeight="1">
      <c r="A39" s="203" t="s">
        <v>163</v>
      </c>
      <c r="B39" s="210">
        <f>SUM(B9:B38)</f>
        <v>2030</v>
      </c>
      <c r="C39" s="205">
        <f>SUM(C9:C38)</f>
        <v>0</v>
      </c>
      <c r="D39" s="203" t="s">
        <v>163</v>
      </c>
      <c r="E39" s="204">
        <f>SUM(E9:E38)</f>
        <v>0</v>
      </c>
      <c r="F39" s="205">
        <f>SUM(F9:F38)</f>
        <v>0</v>
      </c>
      <c r="G39" s="203" t="s">
        <v>163</v>
      </c>
      <c r="H39" s="204">
        <f>SUM(H9:H38)</f>
        <v>5370</v>
      </c>
      <c r="I39" s="205">
        <f>SUM(I9:I38)</f>
        <v>0</v>
      </c>
      <c r="J39" s="203" t="s">
        <v>163</v>
      </c>
      <c r="K39" s="204">
        <f>SUM(K9:K38)</f>
        <v>0</v>
      </c>
      <c r="L39" s="205">
        <f>SUM(L9:L38)</f>
        <v>0</v>
      </c>
      <c r="M39" s="203" t="s">
        <v>163</v>
      </c>
      <c r="N39" s="204">
        <f>SUM(N9:N38)</f>
        <v>55491</v>
      </c>
      <c r="O39" s="205">
        <f>SUM(O9:O38)</f>
        <v>0</v>
      </c>
    </row>
    <row r="40" spans="1:15" ht="15" customHeight="1">
      <c r="A40" s="94" t="s">
        <v>164</v>
      </c>
      <c r="B40" s="87"/>
      <c r="C40" s="93"/>
      <c r="D40" s="94" t="s">
        <v>164</v>
      </c>
      <c r="E40" s="88"/>
      <c r="F40" s="93"/>
      <c r="G40" s="94" t="s">
        <v>164</v>
      </c>
      <c r="H40" s="88"/>
      <c r="I40" s="93"/>
      <c r="J40" s="165" t="s">
        <v>164</v>
      </c>
      <c r="K40" s="166"/>
      <c r="L40" s="93"/>
      <c r="M40" s="94" t="s">
        <v>164</v>
      </c>
      <c r="N40" s="88"/>
      <c r="O40" s="93"/>
    </row>
    <row r="41" spans="1:15" ht="15" customHeight="1">
      <c r="A41" s="51"/>
      <c r="B41" s="96"/>
      <c r="C41" s="86"/>
      <c r="D41" s="186"/>
      <c r="E41" s="91"/>
      <c r="F41" s="86"/>
      <c r="G41" s="50"/>
      <c r="H41" s="88"/>
      <c r="I41" s="86"/>
      <c r="J41" s="108"/>
      <c r="K41" s="123"/>
      <c r="L41" s="86"/>
      <c r="M41" s="51" t="s">
        <v>25</v>
      </c>
      <c r="N41" s="123">
        <v>1074</v>
      </c>
      <c r="O41" s="86"/>
    </row>
    <row r="42" spans="1:15" ht="15" customHeight="1">
      <c r="A42" s="51"/>
      <c r="B42" s="96"/>
      <c r="C42" s="86"/>
      <c r="D42" s="186"/>
      <c r="E42" s="91"/>
      <c r="F42" s="86"/>
      <c r="G42" s="189"/>
      <c r="H42" s="91"/>
      <c r="I42" s="86"/>
      <c r="J42" s="108"/>
      <c r="K42" s="123"/>
      <c r="L42" s="86"/>
      <c r="M42" s="51" t="s">
        <v>26</v>
      </c>
      <c r="N42" s="123">
        <v>2279</v>
      </c>
      <c r="O42" s="86"/>
    </row>
    <row r="43" spans="1:15" ht="15" customHeight="1">
      <c r="A43" s="51"/>
      <c r="B43" s="96"/>
      <c r="C43" s="86"/>
      <c r="D43" s="186"/>
      <c r="E43" s="91"/>
      <c r="F43" s="86"/>
      <c r="G43" s="186"/>
      <c r="H43" s="91"/>
      <c r="I43" s="86"/>
      <c r="J43" s="190"/>
      <c r="K43" s="123"/>
      <c r="L43" s="86"/>
      <c r="M43" s="51" t="s">
        <v>123</v>
      </c>
      <c r="N43" s="123">
        <v>2144</v>
      </c>
      <c r="O43" s="86"/>
    </row>
    <row r="44" spans="1:15" ht="15" customHeight="1">
      <c r="A44" s="51"/>
      <c r="B44" s="96"/>
      <c r="C44" s="86"/>
      <c r="D44" s="186"/>
      <c r="E44" s="91"/>
      <c r="F44" s="86"/>
      <c r="G44" s="186"/>
      <c r="H44" s="91"/>
      <c r="I44" s="86"/>
      <c r="J44" s="190"/>
      <c r="K44" s="123"/>
      <c r="L44" s="86"/>
      <c r="M44" s="51" t="s">
        <v>27</v>
      </c>
      <c r="N44" s="123">
        <v>3132</v>
      </c>
      <c r="O44" s="86"/>
    </row>
    <row r="45" spans="1:15" ht="15" customHeight="1">
      <c r="A45" s="51"/>
      <c r="B45" s="96"/>
      <c r="C45" s="86"/>
      <c r="D45" s="186"/>
      <c r="E45" s="91"/>
      <c r="F45" s="86"/>
      <c r="G45" s="186"/>
      <c r="H45" s="91"/>
      <c r="I45" s="86"/>
      <c r="J45" s="190"/>
      <c r="K45" s="123"/>
      <c r="L45" s="86"/>
      <c r="M45" s="51" t="s">
        <v>28</v>
      </c>
      <c r="N45" s="123">
        <v>2130</v>
      </c>
      <c r="O45" s="86"/>
    </row>
    <row r="46" spans="1:15" ht="15" customHeight="1">
      <c r="A46" s="97"/>
      <c r="B46" s="98"/>
      <c r="C46" s="99"/>
      <c r="D46" s="207"/>
      <c r="E46" s="100"/>
      <c r="F46" s="99"/>
      <c r="G46" s="207"/>
      <c r="H46" s="100"/>
      <c r="I46" s="99"/>
      <c r="J46" s="252"/>
      <c r="K46" s="101"/>
      <c r="L46" s="99"/>
      <c r="M46" s="97"/>
      <c r="N46" s="100"/>
      <c r="O46" s="99"/>
    </row>
    <row r="47" spans="1:15" ht="15" customHeight="1">
      <c r="A47" s="203" t="s">
        <v>163</v>
      </c>
      <c r="B47" s="210">
        <f>SUM(B41:B46)</f>
        <v>0</v>
      </c>
      <c r="C47" s="205">
        <f>SUM(C41:C46)</f>
        <v>0</v>
      </c>
      <c r="D47" s="203" t="s">
        <v>163</v>
      </c>
      <c r="E47" s="204">
        <f>SUM(E41:E46)</f>
        <v>0</v>
      </c>
      <c r="F47" s="205">
        <f>SUM(F41:F46)</f>
        <v>0</v>
      </c>
      <c r="G47" s="203" t="s">
        <v>163</v>
      </c>
      <c r="H47" s="204">
        <f>SUM(H41:H46)</f>
        <v>0</v>
      </c>
      <c r="I47" s="205">
        <f>SUM(I41:I46)</f>
        <v>0</v>
      </c>
      <c r="J47" s="211" t="s">
        <v>163</v>
      </c>
      <c r="K47" s="206">
        <f>SUM(K41:K46)</f>
        <v>0</v>
      </c>
      <c r="L47" s="205">
        <f>SUM(L41:L46)</f>
        <v>0</v>
      </c>
      <c r="M47" s="203" t="s">
        <v>163</v>
      </c>
      <c r="N47" s="204">
        <f>SUM(N41:N46)</f>
        <v>10759</v>
      </c>
      <c r="O47" s="205">
        <f>SUM(O41:O46)</f>
        <v>0</v>
      </c>
    </row>
    <row r="48" spans="1:15" ht="15" customHeight="1">
      <c r="A48" s="94" t="s">
        <v>165</v>
      </c>
      <c r="B48" s="87"/>
      <c r="C48" s="93"/>
      <c r="D48" s="94" t="s">
        <v>165</v>
      </c>
      <c r="E48" s="88"/>
      <c r="F48" s="93"/>
      <c r="G48" s="94" t="s">
        <v>165</v>
      </c>
      <c r="H48" s="88"/>
      <c r="I48" s="93"/>
      <c r="J48" s="165" t="s">
        <v>165</v>
      </c>
      <c r="K48" s="107"/>
      <c r="L48" s="93"/>
      <c r="M48" s="94" t="s">
        <v>165</v>
      </c>
      <c r="N48" s="88"/>
      <c r="O48" s="93"/>
    </row>
    <row r="49" spans="1:15" ht="15" customHeight="1">
      <c r="A49" s="51"/>
      <c r="B49" s="96"/>
      <c r="C49" s="86"/>
      <c r="D49" s="51"/>
      <c r="E49" s="91"/>
      <c r="F49" s="86"/>
      <c r="G49" s="51" t="s">
        <v>33</v>
      </c>
      <c r="H49" s="91">
        <v>550</v>
      </c>
      <c r="I49" s="86"/>
      <c r="J49" s="108"/>
      <c r="K49" s="95"/>
      <c r="L49" s="86"/>
      <c r="M49" s="51" t="s">
        <v>173</v>
      </c>
      <c r="N49" s="123">
        <v>3039</v>
      </c>
      <c r="O49" s="86"/>
    </row>
    <row r="50" spans="1:15" ht="15" customHeight="1">
      <c r="A50" s="51"/>
      <c r="B50" s="96"/>
      <c r="C50" s="86"/>
      <c r="D50" s="186"/>
      <c r="E50" s="91"/>
      <c r="F50" s="86"/>
      <c r="G50" s="186" t="s">
        <v>94</v>
      </c>
      <c r="H50" s="91">
        <v>290</v>
      </c>
      <c r="I50" s="86"/>
      <c r="J50" s="108"/>
      <c r="K50" s="95"/>
      <c r="L50" s="86"/>
      <c r="M50" s="51" t="s">
        <v>174</v>
      </c>
      <c r="N50" s="123">
        <v>2498</v>
      </c>
      <c r="O50" s="86"/>
    </row>
    <row r="51" spans="1:15" ht="15" customHeight="1">
      <c r="A51" s="51"/>
      <c r="B51" s="96"/>
      <c r="C51" s="86"/>
      <c r="D51" s="186"/>
      <c r="E51" s="91"/>
      <c r="F51" s="86"/>
      <c r="G51" s="186" t="s">
        <v>207</v>
      </c>
      <c r="H51" s="91">
        <v>50</v>
      </c>
      <c r="I51" s="86"/>
      <c r="J51" s="108"/>
      <c r="K51" s="95"/>
      <c r="L51" s="86"/>
      <c r="M51" s="51" t="s">
        <v>214</v>
      </c>
      <c r="N51" s="123">
        <v>1131</v>
      </c>
      <c r="O51" s="86"/>
    </row>
    <row r="52" spans="1:15" ht="15" customHeight="1">
      <c r="A52" s="51"/>
      <c r="B52" s="96"/>
      <c r="C52" s="86"/>
      <c r="D52" s="186"/>
      <c r="E52" s="91"/>
      <c r="F52" s="86"/>
      <c r="G52" s="186"/>
      <c r="H52" s="91"/>
      <c r="I52" s="86"/>
      <c r="J52" s="108"/>
      <c r="K52" s="95"/>
      <c r="L52" s="86"/>
      <c r="M52" s="51" t="s">
        <v>124</v>
      </c>
      <c r="N52" s="123">
        <v>2116</v>
      </c>
      <c r="O52" s="86"/>
    </row>
    <row r="53" spans="1:15" ht="15" customHeight="1">
      <c r="A53" s="51"/>
      <c r="B53" s="96"/>
      <c r="C53" s="86"/>
      <c r="D53" s="186"/>
      <c r="E53" s="91"/>
      <c r="F53" s="86"/>
      <c r="G53" s="186"/>
      <c r="H53" s="91"/>
      <c r="I53" s="86"/>
      <c r="J53" s="190"/>
      <c r="K53" s="95"/>
      <c r="L53" s="86"/>
      <c r="M53" s="51" t="s">
        <v>34</v>
      </c>
      <c r="N53" s="91">
        <v>3124</v>
      </c>
      <c r="O53" s="86"/>
    </row>
    <row r="54" spans="1:15" ht="15" customHeight="1">
      <c r="A54" s="51"/>
      <c r="B54" s="96"/>
      <c r="C54" s="86"/>
      <c r="D54" s="186"/>
      <c r="E54" s="91"/>
      <c r="F54" s="86"/>
      <c r="G54" s="186"/>
      <c r="H54" s="91"/>
      <c r="I54" s="86"/>
      <c r="J54" s="190"/>
      <c r="K54" s="95"/>
      <c r="L54" s="86"/>
      <c r="M54" s="51" t="s">
        <v>147</v>
      </c>
      <c r="N54" s="91">
        <v>1278</v>
      </c>
      <c r="O54" s="86"/>
    </row>
    <row r="55" spans="1:15" ht="15" customHeight="1">
      <c r="A55" s="51"/>
      <c r="B55" s="96"/>
      <c r="C55" s="86"/>
      <c r="D55" s="186"/>
      <c r="E55" s="91"/>
      <c r="F55" s="86"/>
      <c r="G55" s="189"/>
      <c r="H55" s="91"/>
      <c r="I55" s="86"/>
      <c r="J55" s="252"/>
      <c r="K55" s="95"/>
      <c r="L55" s="86"/>
      <c r="M55" s="51"/>
      <c r="N55" s="123"/>
      <c r="O55" s="86"/>
    </row>
    <row r="56" spans="1:15" ht="15" customHeight="1">
      <c r="A56" s="97"/>
      <c r="B56" s="98"/>
      <c r="C56" s="99"/>
      <c r="D56" s="207"/>
      <c r="E56" s="100"/>
      <c r="F56" s="99"/>
      <c r="G56" s="207"/>
      <c r="H56" s="100"/>
      <c r="I56" s="99"/>
      <c r="J56" s="190"/>
      <c r="K56" s="101"/>
      <c r="L56" s="99"/>
      <c r="M56" s="97"/>
      <c r="N56" s="124"/>
      <c r="O56" s="99"/>
    </row>
    <row r="57" spans="1:15" ht="15" customHeight="1">
      <c r="A57" s="203" t="s">
        <v>163</v>
      </c>
      <c r="B57" s="210">
        <f>SUM(B49:B56)</f>
        <v>0</v>
      </c>
      <c r="C57" s="205">
        <f>SUM(C49:C56)</f>
        <v>0</v>
      </c>
      <c r="D57" s="203" t="s">
        <v>163</v>
      </c>
      <c r="E57" s="204">
        <f>SUM(E49:E56)</f>
        <v>0</v>
      </c>
      <c r="F57" s="205">
        <f>SUM(F49:F56)</f>
        <v>0</v>
      </c>
      <c r="G57" s="203" t="s">
        <v>163</v>
      </c>
      <c r="H57" s="204">
        <f>SUM(H49:H56)</f>
        <v>890</v>
      </c>
      <c r="I57" s="205">
        <f>SUM(I49:I56)</f>
        <v>0</v>
      </c>
      <c r="J57" s="211" t="s">
        <v>163</v>
      </c>
      <c r="K57" s="206">
        <f>SUM(K49:K56)</f>
        <v>0</v>
      </c>
      <c r="L57" s="205">
        <f>SUM(L49:L56)</f>
        <v>0</v>
      </c>
      <c r="M57" s="203" t="s">
        <v>163</v>
      </c>
      <c r="N57" s="204">
        <f>SUM(N49:N56)</f>
        <v>13186</v>
      </c>
      <c r="O57" s="205">
        <f>SUM(O49:O56)</f>
        <v>0</v>
      </c>
    </row>
    <row r="58" spans="1:15" ht="15" customHeight="1">
      <c r="A58" s="94" t="s">
        <v>166</v>
      </c>
      <c r="B58" s="87"/>
      <c r="C58" s="93"/>
      <c r="D58" s="94" t="s">
        <v>166</v>
      </c>
      <c r="E58" s="88"/>
      <c r="F58" s="93"/>
      <c r="G58" s="94" t="s">
        <v>166</v>
      </c>
      <c r="H58" s="88"/>
      <c r="I58" s="93"/>
      <c r="J58" s="165" t="s">
        <v>166</v>
      </c>
      <c r="K58" s="107"/>
      <c r="L58" s="93"/>
      <c r="M58" s="94" t="s">
        <v>166</v>
      </c>
      <c r="N58" s="88"/>
      <c r="O58" s="93"/>
    </row>
    <row r="59" spans="1:15" ht="15" customHeight="1">
      <c r="A59" s="51"/>
      <c r="B59" s="96"/>
      <c r="C59" s="86"/>
      <c r="D59" s="186"/>
      <c r="E59" s="91"/>
      <c r="F59" s="86"/>
      <c r="G59" s="51"/>
      <c r="H59" s="91"/>
      <c r="I59" s="86"/>
      <c r="J59" s="108"/>
      <c r="K59" s="95"/>
      <c r="L59" s="86"/>
      <c r="M59" s="51" t="s">
        <v>122</v>
      </c>
      <c r="N59" s="91">
        <v>2387</v>
      </c>
      <c r="O59" s="86"/>
    </row>
    <row r="60" spans="1:15" ht="15" customHeight="1">
      <c r="A60" s="51"/>
      <c r="B60" s="96"/>
      <c r="C60" s="86"/>
      <c r="D60" s="186"/>
      <c r="E60" s="91"/>
      <c r="F60" s="86"/>
      <c r="G60" s="186"/>
      <c r="H60" s="91"/>
      <c r="I60" s="86"/>
      <c r="J60" s="108"/>
      <c r="K60" s="95"/>
      <c r="L60" s="86"/>
      <c r="M60" s="51"/>
      <c r="N60" s="91"/>
      <c r="O60" s="86"/>
    </row>
    <row r="61" spans="1:15" ht="15" customHeight="1">
      <c r="A61" s="97"/>
      <c r="B61" s="98"/>
      <c r="C61" s="99"/>
      <c r="D61" s="207"/>
      <c r="E61" s="100"/>
      <c r="F61" s="99"/>
      <c r="G61" s="207"/>
      <c r="H61" s="100"/>
      <c r="I61" s="99"/>
      <c r="J61" s="252"/>
      <c r="K61" s="101"/>
      <c r="L61" s="99"/>
      <c r="M61" s="97"/>
      <c r="N61" s="100"/>
      <c r="O61" s="99"/>
    </row>
    <row r="62" spans="1:15" ht="15" customHeight="1">
      <c r="A62" s="215" t="s">
        <v>163</v>
      </c>
      <c r="B62" s="216">
        <f>SUM(B59:B61)</f>
        <v>0</v>
      </c>
      <c r="C62" s="217">
        <f>SUM(C59:C61)</f>
        <v>0</v>
      </c>
      <c r="D62" s="215" t="s">
        <v>163</v>
      </c>
      <c r="E62" s="218">
        <f>SUM(E59:E61)</f>
        <v>0</v>
      </c>
      <c r="F62" s="217">
        <f>SUM(F59:F61)</f>
        <v>0</v>
      </c>
      <c r="G62" s="215" t="s">
        <v>163</v>
      </c>
      <c r="H62" s="218">
        <f>SUM(H59:H61)</f>
        <v>0</v>
      </c>
      <c r="I62" s="217">
        <f>SUM(I59:I61)</f>
        <v>0</v>
      </c>
      <c r="J62" s="215" t="s">
        <v>163</v>
      </c>
      <c r="K62" s="219">
        <f>SUM(K59:K61)</f>
        <v>0</v>
      </c>
      <c r="L62" s="217">
        <f>SUM(L59:L61)</f>
        <v>0</v>
      </c>
      <c r="M62" s="215" t="s">
        <v>163</v>
      </c>
      <c r="N62" s="218">
        <f>SUM(N59:N61)</f>
        <v>2387</v>
      </c>
      <c r="O62" s="217">
        <f>SUM(O59:O61)</f>
        <v>0</v>
      </c>
    </row>
    <row r="63" spans="1:15" ht="15" customHeight="1" thickBot="1">
      <c r="A63" s="212" t="s">
        <v>29</v>
      </c>
      <c r="B63" s="213">
        <f>SUM(B39+B47+B57+B62)</f>
        <v>2030</v>
      </c>
      <c r="C63" s="214">
        <f>SUM(C39+C47+C57+C62)</f>
        <v>0</v>
      </c>
      <c r="D63" s="212" t="s">
        <v>29</v>
      </c>
      <c r="E63" s="213">
        <f>SUM(E39+E47+E57+E62)</f>
        <v>0</v>
      </c>
      <c r="F63" s="214">
        <f>SUM(F39+F47+F57+F62)</f>
        <v>0</v>
      </c>
      <c r="G63" s="212" t="s">
        <v>29</v>
      </c>
      <c r="H63" s="213">
        <f>SUM(H39+H47+H57+H62)</f>
        <v>6260</v>
      </c>
      <c r="I63" s="214">
        <f>SUM(I39+I47+I57+I62)</f>
        <v>0</v>
      </c>
      <c r="J63" s="212" t="s">
        <v>29</v>
      </c>
      <c r="K63" s="213">
        <f>SUM(K39+K47+K57+K62)</f>
        <v>0</v>
      </c>
      <c r="L63" s="214">
        <f>SUM(L39+L47+L57+L62)</f>
        <v>0</v>
      </c>
      <c r="M63" s="212" t="s">
        <v>29</v>
      </c>
      <c r="N63" s="213">
        <f>SUM(N39+N47+N57+N62)</f>
        <v>81823</v>
      </c>
      <c r="O63" s="214">
        <f>SUM(O39+O47+O57+O62)</f>
        <v>0</v>
      </c>
    </row>
    <row r="64" ht="8.25" customHeight="1" thickBot="1"/>
    <row r="65" spans="1:15" ht="18" customHeight="1" thickBot="1">
      <c r="A65" s="66" t="s">
        <v>259</v>
      </c>
      <c r="B65" s="67"/>
      <c r="C65" s="68">
        <v>45380</v>
      </c>
      <c r="D65" s="69" t="s">
        <v>30</v>
      </c>
      <c r="E65" s="70"/>
      <c r="F65" s="71" t="s">
        <v>6</v>
      </c>
      <c r="G65" s="72">
        <f>B80+E80+H80+K80+N80</f>
        <v>5264</v>
      </c>
      <c r="H65" s="73" t="s">
        <v>7</v>
      </c>
      <c r="I65" s="74">
        <f>C80+F80+I80+L80+O80</f>
        <v>0</v>
      </c>
      <c r="J65" s="1"/>
      <c r="O65" s="65"/>
    </row>
    <row r="66" ht="4.5" customHeight="1" thickBot="1"/>
    <row r="67" spans="1:15" ht="15" customHeight="1">
      <c r="A67" s="115" t="s">
        <v>8</v>
      </c>
      <c r="B67" s="116"/>
      <c r="C67" s="117"/>
      <c r="D67" s="118" t="s">
        <v>9</v>
      </c>
      <c r="E67" s="116"/>
      <c r="F67" s="117"/>
      <c r="G67" s="118" t="s">
        <v>10</v>
      </c>
      <c r="H67" s="116"/>
      <c r="I67" s="117"/>
      <c r="J67" s="119" t="s">
        <v>150</v>
      </c>
      <c r="K67" s="116"/>
      <c r="L67" s="117"/>
      <c r="M67" s="118" t="s">
        <v>12</v>
      </c>
      <c r="N67" s="116"/>
      <c r="O67" s="117"/>
    </row>
    <row r="68" spans="1:15" ht="15" customHeight="1">
      <c r="A68" s="81" t="s">
        <v>13</v>
      </c>
      <c r="B68" s="82" t="s">
        <v>14</v>
      </c>
      <c r="C68" s="83" t="s">
        <v>157</v>
      </c>
      <c r="D68" s="81" t="s">
        <v>13</v>
      </c>
      <c r="E68" s="82" t="s">
        <v>14</v>
      </c>
      <c r="F68" s="83" t="s">
        <v>157</v>
      </c>
      <c r="G68" s="81" t="s">
        <v>13</v>
      </c>
      <c r="H68" s="82" t="s">
        <v>14</v>
      </c>
      <c r="I68" s="83" t="s">
        <v>157</v>
      </c>
      <c r="J68" s="81" t="s">
        <v>13</v>
      </c>
      <c r="K68" s="82" t="s">
        <v>14</v>
      </c>
      <c r="L68" s="83" t="s">
        <v>157</v>
      </c>
      <c r="M68" s="81" t="s">
        <v>13</v>
      </c>
      <c r="N68" s="82" t="s">
        <v>14</v>
      </c>
      <c r="O68" s="83" t="s">
        <v>157</v>
      </c>
    </row>
    <row r="69" spans="1:15" ht="15" customHeight="1">
      <c r="A69" s="50"/>
      <c r="B69" s="87"/>
      <c r="C69" s="86"/>
      <c r="D69" s="50"/>
      <c r="E69" s="88"/>
      <c r="F69" s="86"/>
      <c r="G69" s="50"/>
      <c r="H69" s="88"/>
      <c r="I69" s="86"/>
      <c r="J69" s="50"/>
      <c r="K69" s="88"/>
      <c r="L69" s="86"/>
      <c r="M69" s="50" t="s">
        <v>226</v>
      </c>
      <c r="N69" s="88">
        <v>3913</v>
      </c>
      <c r="O69" s="86"/>
    </row>
    <row r="70" spans="1:15" ht="15" customHeight="1">
      <c r="A70" s="50"/>
      <c r="B70" s="87"/>
      <c r="C70" s="86"/>
      <c r="D70" s="50"/>
      <c r="E70" s="87"/>
      <c r="F70" s="86"/>
      <c r="G70" s="50"/>
      <c r="H70" s="88"/>
      <c r="I70" s="86"/>
      <c r="J70" s="50"/>
      <c r="K70" s="88"/>
      <c r="L70" s="86"/>
      <c r="M70" s="50" t="s">
        <v>121</v>
      </c>
      <c r="N70" s="88">
        <v>1351</v>
      </c>
      <c r="O70" s="86"/>
    </row>
    <row r="71" spans="1:15" ht="15" customHeight="1">
      <c r="A71" s="50"/>
      <c r="B71" s="87"/>
      <c r="C71" s="86"/>
      <c r="D71" s="50"/>
      <c r="E71" s="87"/>
      <c r="F71" s="86"/>
      <c r="G71" s="50"/>
      <c r="H71" s="87"/>
      <c r="I71" s="86"/>
      <c r="J71" s="50"/>
      <c r="K71" s="87"/>
      <c r="L71" s="86"/>
      <c r="M71" s="50"/>
      <c r="N71" s="87"/>
      <c r="O71" s="86"/>
    </row>
    <row r="72" spans="1:15" ht="15" customHeight="1">
      <c r="A72" s="50"/>
      <c r="B72" s="87"/>
      <c r="C72" s="86"/>
      <c r="D72" s="50"/>
      <c r="E72" s="87"/>
      <c r="F72" s="86"/>
      <c r="G72" s="50"/>
      <c r="H72" s="87"/>
      <c r="I72" s="86"/>
      <c r="J72" s="252"/>
      <c r="K72" s="87"/>
      <c r="L72" s="86"/>
      <c r="M72" s="50"/>
      <c r="N72" s="87"/>
      <c r="O72" s="86"/>
    </row>
    <row r="73" spans="1:15" ht="15" customHeight="1" hidden="1">
      <c r="A73" s="50"/>
      <c r="B73" s="87"/>
      <c r="C73" s="86"/>
      <c r="D73" s="50"/>
      <c r="E73" s="87"/>
      <c r="F73" s="86"/>
      <c r="G73" s="50"/>
      <c r="H73" s="87"/>
      <c r="I73" s="86"/>
      <c r="J73" s="50"/>
      <c r="K73" s="87"/>
      <c r="L73" s="86"/>
      <c r="M73" s="50"/>
      <c r="N73" s="87"/>
      <c r="O73" s="86"/>
    </row>
    <row r="74" spans="1:15" ht="15" customHeight="1" hidden="1">
      <c r="A74" s="50"/>
      <c r="B74" s="87"/>
      <c r="C74" s="86"/>
      <c r="D74" s="50"/>
      <c r="E74" s="87"/>
      <c r="F74" s="86"/>
      <c r="G74" s="50"/>
      <c r="H74" s="87"/>
      <c r="I74" s="86"/>
      <c r="J74" s="50"/>
      <c r="K74" s="87"/>
      <c r="L74" s="86"/>
      <c r="M74" s="50"/>
      <c r="N74" s="87"/>
      <c r="O74" s="86"/>
    </row>
    <row r="75" spans="1:15" ht="15" customHeight="1" hidden="1">
      <c r="A75" s="50"/>
      <c r="B75" s="87"/>
      <c r="C75" s="86"/>
      <c r="D75" s="50"/>
      <c r="E75" s="87"/>
      <c r="F75" s="86"/>
      <c r="G75" s="50"/>
      <c r="H75" s="87"/>
      <c r="I75" s="86"/>
      <c r="J75" s="50"/>
      <c r="K75" s="87"/>
      <c r="L75" s="86"/>
      <c r="M75" s="50"/>
      <c r="N75" s="87"/>
      <c r="O75" s="86"/>
    </row>
    <row r="76" spans="1:15" ht="15" customHeight="1">
      <c r="A76" s="50"/>
      <c r="B76" s="87"/>
      <c r="C76" s="86"/>
      <c r="D76" s="50"/>
      <c r="E76" s="87"/>
      <c r="F76" s="86"/>
      <c r="G76" s="50"/>
      <c r="H76" s="87"/>
      <c r="I76" s="86"/>
      <c r="J76" s="50"/>
      <c r="K76" s="87"/>
      <c r="L76" s="86"/>
      <c r="M76" s="50"/>
      <c r="N76" s="87"/>
      <c r="O76" s="86"/>
    </row>
    <row r="77" spans="1:15" ht="15" customHeight="1">
      <c r="A77" s="50"/>
      <c r="B77" s="87"/>
      <c r="C77" s="86"/>
      <c r="D77" s="50"/>
      <c r="E77" s="87"/>
      <c r="F77" s="86"/>
      <c r="G77" s="50"/>
      <c r="H77" s="87"/>
      <c r="I77" s="86"/>
      <c r="J77" s="50"/>
      <c r="K77" s="87"/>
      <c r="L77" s="86"/>
      <c r="M77" s="50"/>
      <c r="N77" s="87"/>
      <c r="O77" s="86"/>
    </row>
    <row r="78" spans="1:15" ht="15" customHeight="1">
      <c r="A78" s="50"/>
      <c r="B78" s="87"/>
      <c r="C78" s="86"/>
      <c r="D78" s="50"/>
      <c r="E78" s="87"/>
      <c r="F78" s="86"/>
      <c r="G78" s="50"/>
      <c r="H78" s="87"/>
      <c r="I78" s="86"/>
      <c r="J78" s="50"/>
      <c r="K78" s="87"/>
      <c r="L78" s="86"/>
      <c r="M78" s="50"/>
      <c r="N78" s="87"/>
      <c r="O78" s="86"/>
    </row>
    <row r="79" spans="1:15" ht="15" customHeight="1">
      <c r="A79" s="50"/>
      <c r="B79" s="87"/>
      <c r="C79" s="86"/>
      <c r="D79" s="50"/>
      <c r="E79" s="87"/>
      <c r="F79" s="86"/>
      <c r="G79" s="50"/>
      <c r="H79" s="87"/>
      <c r="I79" s="86"/>
      <c r="J79" s="50"/>
      <c r="K79" s="87"/>
      <c r="L79" s="86"/>
      <c r="M79" s="50"/>
      <c r="N79" s="87"/>
      <c r="O79" s="86"/>
    </row>
    <row r="80" spans="1:15" ht="15" customHeight="1" thickBot="1">
      <c r="A80" s="212" t="s">
        <v>29</v>
      </c>
      <c r="B80" s="213">
        <f>SUM(B69:B79)</f>
        <v>0</v>
      </c>
      <c r="C80" s="214">
        <f>SUM(C69:C79)</f>
        <v>0</v>
      </c>
      <c r="D80" s="212" t="s">
        <v>29</v>
      </c>
      <c r="E80" s="213">
        <f>SUM(E69:E79)</f>
        <v>0</v>
      </c>
      <c r="F80" s="214">
        <f>SUM(F69:F79)</f>
        <v>0</v>
      </c>
      <c r="G80" s="212" t="s">
        <v>29</v>
      </c>
      <c r="H80" s="213">
        <f>SUM(H69:H79)</f>
        <v>0</v>
      </c>
      <c r="I80" s="214">
        <f>SUM(I69:I79)</f>
        <v>0</v>
      </c>
      <c r="J80" s="212" t="s">
        <v>29</v>
      </c>
      <c r="K80" s="213">
        <f>SUM(K69:K79)</f>
        <v>0</v>
      </c>
      <c r="L80" s="214">
        <f>SUM(L69:L79)</f>
        <v>0</v>
      </c>
      <c r="M80" s="212" t="s">
        <v>29</v>
      </c>
      <c r="N80" s="213">
        <f>SUM(N69:N79)</f>
        <v>5264</v>
      </c>
      <c r="O80" s="220">
        <f>SUM(O69:O79)</f>
        <v>0</v>
      </c>
    </row>
    <row r="81" ht="7.5" customHeight="1"/>
  </sheetData>
  <sheetProtection/>
  <mergeCells count="3">
    <mergeCell ref="E2:G2"/>
    <mergeCell ref="E1:G1"/>
    <mergeCell ref="K2:L2"/>
  </mergeCells>
  <conditionalFormatting sqref="C40:C46 F40:F46 I40:I46 L40:L46 O40:O46 C48:C56 F48:F56 I48:I56 L48:L56 O48:O56 C8:C38 F8:F38 I8:I38 L8:L38 O8:O38">
    <cfRule type="cellIs" priority="2" dxfId="16" operator="greaterThan" stopIfTrue="1">
      <formula>B8</formula>
    </cfRule>
  </conditionalFormatting>
  <conditionalFormatting sqref="C58:C61 F58:F61 I58:I61 L58:L61 O58:O61 C69:C79 F69:F79 I69:I79 L69:L79 O69:O79">
    <cfRule type="cellIs" priority="1" dxfId="16" operator="greaterThan" stopIfTrue="1">
      <formula>B58</formula>
    </cfRule>
  </conditionalFormatting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69" r:id="rId4"/>
  <headerFooter alignWithMargins="0">
    <oddHeader>&amp;L&amp;16折込広告企画書　宮崎地区　No.１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SheetLayoutView="100" zoomScalePageLayoutView="0" workbookViewId="0" topLeftCell="A1">
      <pane ySplit="2" topLeftCell="A3" activePane="bottomLeft" state="frozen"/>
      <selection pane="topLeft" activeCell="J68" sqref="J68"/>
      <selection pane="bottomLeft" activeCell="U23" sqref="U23:U25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38" t="s">
        <v>0</v>
      </c>
      <c r="B1" s="139"/>
      <c r="C1" s="139"/>
      <c r="D1" s="140"/>
      <c r="E1" s="281" t="s">
        <v>135</v>
      </c>
      <c r="F1" s="282"/>
      <c r="G1" s="283" t="s">
        <v>1</v>
      </c>
      <c r="H1" s="141" t="s">
        <v>136</v>
      </c>
      <c r="I1" s="284" t="s">
        <v>2</v>
      </c>
      <c r="J1" s="285"/>
      <c r="K1" s="142" t="s">
        <v>4</v>
      </c>
      <c r="L1" s="143"/>
      <c r="N1" s="57"/>
      <c r="O1" s="58"/>
    </row>
    <row r="2" spans="1:15" ht="30" customHeight="1" thickBot="1">
      <c r="A2" s="144">
        <f>'宮崎市・東諸県郡'!A2</f>
        <v>0</v>
      </c>
      <c r="B2" s="145"/>
      <c r="C2" s="145"/>
      <c r="D2" s="146"/>
      <c r="E2" s="278" t="str">
        <f>'宮崎市・東諸県郡'!E2</f>
        <v>令和       年       月       日</v>
      </c>
      <c r="F2" s="279"/>
      <c r="G2" s="280"/>
      <c r="H2" s="147">
        <f>'宮崎市・東諸県郡'!H2</f>
        <v>0</v>
      </c>
      <c r="I2" s="148">
        <f>'宮崎市・東諸県郡'!I2</f>
        <v>0</v>
      </c>
      <c r="J2" s="149"/>
      <c r="K2" s="286"/>
      <c r="L2" s="287"/>
      <c r="M2" s="63"/>
      <c r="N2" s="57"/>
      <c r="O2" s="58"/>
    </row>
    <row r="3" spans="13:15" ht="14.25" customHeight="1" thickBot="1">
      <c r="M3" s="64" t="s">
        <v>231</v>
      </c>
      <c r="N3" s="65"/>
      <c r="O3" s="65"/>
    </row>
    <row r="4" spans="1:14" ht="18" customHeight="1" thickBot="1">
      <c r="A4" s="66" t="s">
        <v>259</v>
      </c>
      <c r="B4" s="67"/>
      <c r="C4" s="68" t="s">
        <v>111</v>
      </c>
      <c r="D4" s="69" t="s">
        <v>39</v>
      </c>
      <c r="E4" s="70"/>
      <c r="F4" s="71" t="s">
        <v>6</v>
      </c>
      <c r="G4" s="72">
        <f>B12+E12+H12+K12+N12</f>
        <v>7684</v>
      </c>
      <c r="H4" s="73" t="s">
        <v>7</v>
      </c>
      <c r="I4" s="74">
        <f>C12+F12+I12+L12+O12</f>
        <v>0</v>
      </c>
      <c r="J4" s="1"/>
      <c r="K4" s="75" t="s">
        <v>177</v>
      </c>
      <c r="L4" s="74">
        <f>I4+I14+I28+I38+I48+I57</f>
        <v>0</v>
      </c>
      <c r="M4" s="76" t="s">
        <v>232</v>
      </c>
      <c r="N4" s="65"/>
    </row>
    <row r="5" ht="4.5" customHeight="1" thickBot="1"/>
    <row r="6" spans="1:15" ht="15" customHeight="1">
      <c r="A6" s="77" t="s">
        <v>8</v>
      </c>
      <c r="B6" s="78"/>
      <c r="C6" s="79"/>
      <c r="D6" s="80" t="s">
        <v>9</v>
      </c>
      <c r="E6" s="78"/>
      <c r="F6" s="79"/>
      <c r="G6" s="80" t="s">
        <v>10</v>
      </c>
      <c r="H6" s="78"/>
      <c r="I6" s="79"/>
      <c r="J6" s="80" t="s">
        <v>154</v>
      </c>
      <c r="K6" s="78"/>
      <c r="L6" s="79"/>
      <c r="M6" s="80" t="s">
        <v>32</v>
      </c>
      <c r="N6" s="78"/>
      <c r="O6" s="79"/>
    </row>
    <row r="7" spans="1:15" ht="15" customHeight="1">
      <c r="A7" s="81" t="s">
        <v>13</v>
      </c>
      <c r="B7" s="82" t="s">
        <v>14</v>
      </c>
      <c r="C7" s="83" t="s">
        <v>157</v>
      </c>
      <c r="D7" s="81" t="s">
        <v>13</v>
      </c>
      <c r="E7" s="82" t="s">
        <v>14</v>
      </c>
      <c r="F7" s="83" t="s">
        <v>157</v>
      </c>
      <c r="G7" s="81" t="s">
        <v>13</v>
      </c>
      <c r="H7" s="82" t="s">
        <v>14</v>
      </c>
      <c r="I7" s="83" t="s">
        <v>157</v>
      </c>
      <c r="J7" s="81" t="s">
        <v>13</v>
      </c>
      <c r="K7" s="82" t="s">
        <v>14</v>
      </c>
      <c r="L7" s="83" t="s">
        <v>157</v>
      </c>
      <c r="M7" s="81" t="s">
        <v>13</v>
      </c>
      <c r="N7" s="82" t="s">
        <v>14</v>
      </c>
      <c r="O7" s="83" t="s">
        <v>157</v>
      </c>
    </row>
    <row r="8" spans="1:15" ht="15" customHeight="1">
      <c r="A8" s="50"/>
      <c r="B8" s="87"/>
      <c r="C8" s="86"/>
      <c r="D8" s="50"/>
      <c r="E8" s="88"/>
      <c r="F8" s="86"/>
      <c r="G8" s="50" t="s">
        <v>148</v>
      </c>
      <c r="H8" s="88">
        <v>500</v>
      </c>
      <c r="I8" s="86"/>
      <c r="J8" s="50"/>
      <c r="K8" s="88"/>
      <c r="L8" s="86"/>
      <c r="M8" s="50" t="s">
        <v>212</v>
      </c>
      <c r="N8" s="88">
        <v>2657</v>
      </c>
      <c r="O8" s="86"/>
    </row>
    <row r="9" spans="1:15" ht="15" customHeight="1">
      <c r="A9" s="239"/>
      <c r="B9" s="87"/>
      <c r="C9" s="86"/>
      <c r="D9" s="239"/>
      <c r="E9" s="88"/>
      <c r="F9" s="86"/>
      <c r="G9" s="50"/>
      <c r="H9" s="88">
        <v>0</v>
      </c>
      <c r="I9" s="86"/>
      <c r="J9" s="50"/>
      <c r="K9" s="88"/>
      <c r="L9" s="86"/>
      <c r="M9" s="50" t="s">
        <v>211</v>
      </c>
      <c r="N9" s="88">
        <v>2526</v>
      </c>
      <c r="O9" s="86"/>
    </row>
    <row r="10" spans="1:15" ht="15" customHeight="1">
      <c r="A10" s="50"/>
      <c r="B10" s="87"/>
      <c r="C10" s="86"/>
      <c r="D10" s="50"/>
      <c r="E10" s="88"/>
      <c r="F10" s="86"/>
      <c r="G10" s="50"/>
      <c r="H10" s="88"/>
      <c r="I10" s="86"/>
      <c r="J10" s="126"/>
      <c r="K10" s="128"/>
      <c r="L10" s="86"/>
      <c r="M10" s="126" t="s">
        <v>210</v>
      </c>
      <c r="N10" s="128">
        <v>2001</v>
      </c>
      <c r="O10" s="86"/>
    </row>
    <row r="11" spans="1:15" ht="15" customHeight="1">
      <c r="A11" s="126"/>
      <c r="B11" s="127"/>
      <c r="C11" s="99"/>
      <c r="D11" s="126"/>
      <c r="E11" s="128"/>
      <c r="F11" s="99"/>
      <c r="G11" s="126"/>
      <c r="H11" s="128"/>
      <c r="I11" s="99"/>
      <c r="J11" s="252"/>
      <c r="K11" s="100"/>
      <c r="L11" s="99"/>
      <c r="M11" s="97"/>
      <c r="N11" s="100"/>
      <c r="O11" s="99"/>
    </row>
    <row r="12" spans="1:15" ht="15" customHeight="1" thickBot="1">
      <c r="A12" s="227" t="s">
        <v>29</v>
      </c>
      <c r="B12" s="213">
        <f>SUM(B8:B11)</f>
        <v>0</v>
      </c>
      <c r="C12" s="214">
        <f>SUM(C8:C11)</f>
        <v>0</v>
      </c>
      <c r="D12" s="227" t="s">
        <v>29</v>
      </c>
      <c r="E12" s="213">
        <f>SUM(E8:E11)</f>
        <v>0</v>
      </c>
      <c r="F12" s="214">
        <f>SUM(F8:F11)</f>
        <v>0</v>
      </c>
      <c r="G12" s="227" t="s">
        <v>29</v>
      </c>
      <c r="H12" s="213">
        <f>SUM(H8:H11)</f>
        <v>500</v>
      </c>
      <c r="I12" s="214">
        <f>SUM(I8:I11)</f>
        <v>0</v>
      </c>
      <c r="J12" s="227" t="s">
        <v>29</v>
      </c>
      <c r="K12" s="213">
        <f>SUM(K8:K11)</f>
        <v>0</v>
      </c>
      <c r="L12" s="214">
        <f>SUM(L8:L11)</f>
        <v>0</v>
      </c>
      <c r="M12" s="227" t="s">
        <v>29</v>
      </c>
      <c r="N12" s="213">
        <f>SUM(N8:N11)</f>
        <v>7184</v>
      </c>
      <c r="O12" s="214">
        <f>SUM(O8:O11)</f>
        <v>0</v>
      </c>
    </row>
    <row r="13" spans="13:15" ht="14.25" customHeight="1" thickBot="1">
      <c r="M13" s="64"/>
      <c r="N13" s="65"/>
      <c r="O13" s="65"/>
    </row>
    <row r="14" spans="1:10" ht="18" customHeight="1" thickBot="1">
      <c r="A14" s="66" t="s">
        <v>259</v>
      </c>
      <c r="B14" s="67"/>
      <c r="C14" s="68" t="s">
        <v>110</v>
      </c>
      <c r="D14" s="69" t="s">
        <v>35</v>
      </c>
      <c r="E14" s="70"/>
      <c r="F14" s="71" t="s">
        <v>6</v>
      </c>
      <c r="G14" s="72">
        <f>B26+E26+H26+K26+N26</f>
        <v>15784</v>
      </c>
      <c r="H14" s="73" t="s">
        <v>7</v>
      </c>
      <c r="I14" s="74">
        <f>C26+F26+I26+L26+O26</f>
        <v>0</v>
      </c>
      <c r="J14" s="1"/>
    </row>
    <row r="15" ht="4.5" customHeight="1" thickBot="1"/>
    <row r="16" spans="1:15" ht="15" customHeight="1">
      <c r="A16" s="77" t="s">
        <v>8</v>
      </c>
      <c r="B16" s="78"/>
      <c r="C16" s="79"/>
      <c r="D16" s="80" t="s">
        <v>9</v>
      </c>
      <c r="E16" s="78"/>
      <c r="F16" s="79"/>
      <c r="G16" s="80" t="s">
        <v>10</v>
      </c>
      <c r="H16" s="78"/>
      <c r="I16" s="79"/>
      <c r="J16" s="80" t="s">
        <v>154</v>
      </c>
      <c r="K16" s="78"/>
      <c r="L16" s="79"/>
      <c r="M16" s="80" t="s">
        <v>32</v>
      </c>
      <c r="N16" s="78"/>
      <c r="O16" s="79"/>
    </row>
    <row r="17" spans="1:15" ht="15" customHeight="1">
      <c r="A17" s="81" t="s">
        <v>13</v>
      </c>
      <c r="B17" s="82" t="s">
        <v>14</v>
      </c>
      <c r="C17" s="83" t="s">
        <v>157</v>
      </c>
      <c r="D17" s="81" t="s">
        <v>13</v>
      </c>
      <c r="E17" s="82" t="s">
        <v>14</v>
      </c>
      <c r="F17" s="83" t="s">
        <v>157</v>
      </c>
      <c r="G17" s="81" t="s">
        <v>13</v>
      </c>
      <c r="H17" s="82" t="s">
        <v>14</v>
      </c>
      <c r="I17" s="83" t="s">
        <v>157</v>
      </c>
      <c r="J17" s="81" t="s">
        <v>13</v>
      </c>
      <c r="K17" s="82" t="s">
        <v>14</v>
      </c>
      <c r="L17" s="83" t="s">
        <v>157</v>
      </c>
      <c r="M17" s="81" t="s">
        <v>13</v>
      </c>
      <c r="N17" s="82" t="s">
        <v>14</v>
      </c>
      <c r="O17" s="83" t="s">
        <v>157</v>
      </c>
    </row>
    <row r="18" spans="1:15" ht="15" customHeight="1">
      <c r="A18" s="50"/>
      <c r="B18" s="87"/>
      <c r="C18" s="86"/>
      <c r="D18" s="50"/>
      <c r="E18" s="88"/>
      <c r="F18" s="86"/>
      <c r="G18" s="50" t="s">
        <v>36</v>
      </c>
      <c r="H18" s="88">
        <v>500</v>
      </c>
      <c r="I18" s="86"/>
      <c r="J18" s="50"/>
      <c r="K18" s="88"/>
      <c r="L18" s="86"/>
      <c r="M18" s="50" t="s">
        <v>37</v>
      </c>
      <c r="N18" s="88">
        <v>4705</v>
      </c>
      <c r="O18" s="86"/>
    </row>
    <row r="19" spans="1:15" ht="15" customHeight="1">
      <c r="A19" s="239"/>
      <c r="B19" s="87"/>
      <c r="C19" s="86"/>
      <c r="D19" s="239"/>
      <c r="E19" s="88"/>
      <c r="F19" s="86"/>
      <c r="G19" s="50" t="s">
        <v>38</v>
      </c>
      <c r="H19" s="88">
        <v>320</v>
      </c>
      <c r="I19" s="86"/>
      <c r="J19" s="50"/>
      <c r="K19" s="88"/>
      <c r="L19" s="86"/>
      <c r="M19" s="50" t="s">
        <v>227</v>
      </c>
      <c r="N19" s="88">
        <v>2226</v>
      </c>
      <c r="O19" s="86"/>
    </row>
    <row r="20" spans="1:15" ht="15" customHeight="1">
      <c r="A20" s="50"/>
      <c r="B20" s="87"/>
      <c r="C20" s="86"/>
      <c r="D20" s="50"/>
      <c r="E20" s="88"/>
      <c r="F20" s="86"/>
      <c r="G20" s="50"/>
      <c r="H20" s="88"/>
      <c r="I20" s="86"/>
      <c r="J20" s="50"/>
      <c r="K20" s="88"/>
      <c r="L20" s="86"/>
      <c r="M20" s="50" t="s">
        <v>125</v>
      </c>
      <c r="N20" s="88">
        <v>3308</v>
      </c>
      <c r="O20" s="86"/>
    </row>
    <row r="21" spans="1:15" ht="15" customHeight="1">
      <c r="A21" s="50"/>
      <c r="B21" s="87"/>
      <c r="C21" s="86"/>
      <c r="D21" s="50"/>
      <c r="E21" s="88"/>
      <c r="F21" s="86"/>
      <c r="G21" s="50"/>
      <c r="H21" s="88"/>
      <c r="I21" s="86"/>
      <c r="J21" s="50"/>
      <c r="K21" s="88"/>
      <c r="L21" s="86"/>
      <c r="M21" s="50" t="s">
        <v>126</v>
      </c>
      <c r="N21" s="88">
        <v>982</v>
      </c>
      <c r="O21" s="86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/>
      <c r="K22" s="88"/>
      <c r="L22" s="86"/>
      <c r="M22" s="50" t="s">
        <v>127</v>
      </c>
      <c r="N22" s="88">
        <v>2017</v>
      </c>
      <c r="O22" s="86"/>
    </row>
    <row r="23" spans="1:15" ht="15" customHeight="1">
      <c r="A23" s="50"/>
      <c r="B23" s="87"/>
      <c r="C23" s="86"/>
      <c r="D23" s="50"/>
      <c r="E23" s="88"/>
      <c r="F23" s="86"/>
      <c r="G23" s="50"/>
      <c r="H23" s="88"/>
      <c r="I23" s="86"/>
      <c r="J23" s="50"/>
      <c r="K23" s="88"/>
      <c r="L23" s="86"/>
      <c r="M23" s="50" t="s">
        <v>128</v>
      </c>
      <c r="N23" s="88">
        <v>1526</v>
      </c>
      <c r="O23" s="86"/>
    </row>
    <row r="24" spans="1:15" ht="15" customHeight="1">
      <c r="A24" s="126"/>
      <c r="B24" s="127"/>
      <c r="C24" s="99"/>
      <c r="D24" s="126"/>
      <c r="E24" s="128"/>
      <c r="F24" s="99"/>
      <c r="G24" s="126"/>
      <c r="H24" s="128"/>
      <c r="I24" s="99"/>
      <c r="J24" s="50"/>
      <c r="K24" s="128"/>
      <c r="L24" s="99"/>
      <c r="M24" s="126" t="s">
        <v>255</v>
      </c>
      <c r="N24" s="128">
        <v>200</v>
      </c>
      <c r="O24" s="99"/>
    </row>
    <row r="25" spans="1:15" ht="15" customHeight="1">
      <c r="A25" s="126"/>
      <c r="B25" s="127"/>
      <c r="C25" s="264"/>
      <c r="D25" s="126"/>
      <c r="E25" s="128"/>
      <c r="F25" s="264"/>
      <c r="G25" s="126"/>
      <c r="H25" s="128"/>
      <c r="I25" s="264"/>
      <c r="J25" s="252"/>
      <c r="K25" s="100"/>
      <c r="L25" s="99"/>
      <c r="M25" s="97"/>
      <c r="N25" s="100"/>
      <c r="O25" s="99"/>
    </row>
    <row r="26" spans="1:15" ht="15" customHeight="1" thickBot="1">
      <c r="A26" s="227" t="s">
        <v>29</v>
      </c>
      <c r="B26" s="213">
        <f>SUM(B18:B24)</f>
        <v>0</v>
      </c>
      <c r="C26" s="214">
        <f>SUM(C18:C24)</f>
        <v>0</v>
      </c>
      <c r="D26" s="227" t="s">
        <v>29</v>
      </c>
      <c r="E26" s="213">
        <f>SUM(E18:E24)</f>
        <v>0</v>
      </c>
      <c r="F26" s="214">
        <f>SUM(F18:F24)</f>
        <v>0</v>
      </c>
      <c r="G26" s="227" t="s">
        <v>29</v>
      </c>
      <c r="H26" s="213">
        <f>SUM(H18:H24)</f>
        <v>820</v>
      </c>
      <c r="I26" s="214">
        <f>SUM(I18:I24)</f>
        <v>0</v>
      </c>
      <c r="J26" s="227" t="s">
        <v>29</v>
      </c>
      <c r="K26" s="213">
        <f>SUM(K18:K24)</f>
        <v>0</v>
      </c>
      <c r="L26" s="214">
        <f>SUM(L18:L24)</f>
        <v>0</v>
      </c>
      <c r="M26" s="227" t="s">
        <v>29</v>
      </c>
      <c r="N26" s="213">
        <f>SUM(N18:N25)</f>
        <v>14964</v>
      </c>
      <c r="O26" s="214">
        <f>SUM(O18:O25)</f>
        <v>0</v>
      </c>
    </row>
    <row r="27" spans="13:15" ht="8.25" customHeight="1" thickBot="1">
      <c r="M27" s="64"/>
      <c r="N27" s="65"/>
      <c r="O27" s="65"/>
    </row>
    <row r="28" spans="1:10" ht="18" customHeight="1" thickBot="1">
      <c r="A28" s="66" t="s">
        <v>259</v>
      </c>
      <c r="B28" s="67"/>
      <c r="C28" s="68" t="s">
        <v>112</v>
      </c>
      <c r="D28" s="69" t="s">
        <v>236</v>
      </c>
      <c r="E28" s="70"/>
      <c r="F28" s="71" t="s">
        <v>6</v>
      </c>
      <c r="G28" s="72">
        <f>B36+E36+H36+K36+N36</f>
        <v>7911</v>
      </c>
      <c r="H28" s="73" t="s">
        <v>7</v>
      </c>
      <c r="I28" s="74">
        <f>C36+F36+I36+L36+O36</f>
        <v>0</v>
      </c>
      <c r="J28" s="1"/>
    </row>
    <row r="29" ht="4.5" customHeight="1" thickBot="1"/>
    <row r="30" spans="1:15" ht="15" customHeight="1">
      <c r="A30" s="77" t="s">
        <v>8</v>
      </c>
      <c r="B30" s="78"/>
      <c r="C30" s="79"/>
      <c r="D30" s="80" t="s">
        <v>9</v>
      </c>
      <c r="E30" s="78"/>
      <c r="F30" s="79"/>
      <c r="G30" s="80" t="s">
        <v>10</v>
      </c>
      <c r="H30" s="78"/>
      <c r="I30" s="79"/>
      <c r="J30" s="89" t="s">
        <v>178</v>
      </c>
      <c r="K30" s="78"/>
      <c r="L30" s="79"/>
      <c r="M30" s="80" t="s">
        <v>12</v>
      </c>
      <c r="N30" s="78"/>
      <c r="O30" s="79"/>
    </row>
    <row r="31" spans="1:15" ht="15" customHeight="1">
      <c r="A31" s="81" t="s">
        <v>13</v>
      </c>
      <c r="B31" s="82" t="s">
        <v>14</v>
      </c>
      <c r="C31" s="83" t="s">
        <v>157</v>
      </c>
      <c r="D31" s="81" t="s">
        <v>13</v>
      </c>
      <c r="E31" s="82" t="s">
        <v>14</v>
      </c>
      <c r="F31" s="83" t="s">
        <v>157</v>
      </c>
      <c r="G31" s="81" t="s">
        <v>13</v>
      </c>
      <c r="H31" s="82" t="s">
        <v>14</v>
      </c>
      <c r="I31" s="83" t="s">
        <v>157</v>
      </c>
      <c r="J31" s="81" t="s">
        <v>13</v>
      </c>
      <c r="K31" s="82" t="s">
        <v>14</v>
      </c>
      <c r="L31" s="83" t="s">
        <v>157</v>
      </c>
      <c r="M31" s="81" t="s">
        <v>13</v>
      </c>
      <c r="N31" s="82" t="s">
        <v>14</v>
      </c>
      <c r="O31" s="83" t="s">
        <v>157</v>
      </c>
    </row>
    <row r="32" spans="1:15" ht="15" customHeight="1">
      <c r="A32" s="50"/>
      <c r="B32" s="87"/>
      <c r="C32" s="86"/>
      <c r="D32" s="50"/>
      <c r="E32" s="88"/>
      <c r="F32" s="86"/>
      <c r="G32" s="50"/>
      <c r="H32" s="88"/>
      <c r="I32" s="86"/>
      <c r="J32" s="50"/>
      <c r="K32" s="88"/>
      <c r="L32" s="86"/>
      <c r="M32" s="50" t="s">
        <v>256</v>
      </c>
      <c r="N32" s="88">
        <v>3734</v>
      </c>
      <c r="O32" s="86"/>
    </row>
    <row r="33" spans="1:15" ht="15" customHeight="1">
      <c r="A33" s="50"/>
      <c r="B33" s="87"/>
      <c r="C33" s="86"/>
      <c r="D33" s="50"/>
      <c r="E33" s="88"/>
      <c r="F33" s="86"/>
      <c r="G33" s="50"/>
      <c r="H33" s="88"/>
      <c r="I33" s="86"/>
      <c r="J33" s="50"/>
      <c r="K33" s="88"/>
      <c r="L33" s="86"/>
      <c r="M33" s="50" t="s">
        <v>40</v>
      </c>
      <c r="N33" s="88">
        <v>2097</v>
      </c>
      <c r="O33" s="86"/>
    </row>
    <row r="34" spans="1:15" ht="15" customHeight="1">
      <c r="A34" s="50"/>
      <c r="B34" s="87"/>
      <c r="C34" s="86"/>
      <c r="D34" s="50"/>
      <c r="E34" s="88"/>
      <c r="F34" s="86"/>
      <c r="G34" s="50"/>
      <c r="H34" s="88"/>
      <c r="I34" s="86"/>
      <c r="J34" s="50"/>
      <c r="K34" s="88"/>
      <c r="L34" s="86"/>
      <c r="M34" s="50" t="s">
        <v>161</v>
      </c>
      <c r="N34" s="88">
        <v>2080</v>
      </c>
      <c r="O34" s="86"/>
    </row>
    <row r="35" spans="1:15" ht="15" customHeight="1">
      <c r="A35" s="126"/>
      <c r="B35" s="127"/>
      <c r="C35" s="99"/>
      <c r="D35" s="249"/>
      <c r="E35" s="128"/>
      <c r="F35" s="99"/>
      <c r="G35" s="126"/>
      <c r="H35" s="128"/>
      <c r="I35" s="99"/>
      <c r="J35" s="252"/>
      <c r="K35" s="128"/>
      <c r="L35" s="99"/>
      <c r="M35" s="126"/>
      <c r="N35" s="128"/>
      <c r="O35" s="99"/>
    </row>
    <row r="36" spans="1:15" ht="15" customHeight="1" thickBot="1">
      <c r="A36" s="227" t="s">
        <v>29</v>
      </c>
      <c r="B36" s="213">
        <f>SUM(B32:B35)</f>
        <v>0</v>
      </c>
      <c r="C36" s="214">
        <f>SUM(C32:C35)</f>
        <v>0</v>
      </c>
      <c r="D36" s="227" t="s">
        <v>29</v>
      </c>
      <c r="E36" s="213">
        <f>SUM(E32:E35)</f>
        <v>0</v>
      </c>
      <c r="F36" s="214">
        <f>SUM(F32:F35)</f>
        <v>0</v>
      </c>
      <c r="G36" s="227" t="s">
        <v>29</v>
      </c>
      <c r="H36" s="213">
        <f>SUM(H32:H35)</f>
        <v>0</v>
      </c>
      <c r="I36" s="214">
        <f>SUM(I32:I35)</f>
        <v>0</v>
      </c>
      <c r="J36" s="227" t="s">
        <v>29</v>
      </c>
      <c r="K36" s="213">
        <f>SUM(K32:K35)</f>
        <v>0</v>
      </c>
      <c r="L36" s="214">
        <f>SUM(L32:L35)</f>
        <v>0</v>
      </c>
      <c r="M36" s="227" t="s">
        <v>29</v>
      </c>
      <c r="N36" s="213">
        <f>SUM(N32:N35)</f>
        <v>7911</v>
      </c>
      <c r="O36" s="214">
        <f>SUM(O32:O35)</f>
        <v>0</v>
      </c>
    </row>
    <row r="37" ht="7.5" customHeight="1" thickBot="1">
      <c r="M37" s="151"/>
    </row>
    <row r="38" spans="1:13" ht="18" customHeight="1" thickBot="1">
      <c r="A38" s="66" t="s">
        <v>259</v>
      </c>
      <c r="B38" s="67"/>
      <c r="C38" s="68" t="s">
        <v>113</v>
      </c>
      <c r="D38" s="69" t="s">
        <v>41</v>
      </c>
      <c r="E38" s="70"/>
      <c r="F38" s="71" t="s">
        <v>6</v>
      </c>
      <c r="G38" s="72">
        <f>B46+E46+H46+K46+N46</f>
        <v>4181</v>
      </c>
      <c r="H38" s="73" t="s">
        <v>7</v>
      </c>
      <c r="I38" s="74">
        <f>C46+F46+I46+L46+O46</f>
        <v>0</v>
      </c>
      <c r="J38" s="1"/>
      <c r="M38" s="103"/>
    </row>
    <row r="39" ht="4.5" customHeight="1" thickBot="1"/>
    <row r="40" spans="1:15" ht="15" customHeight="1">
      <c r="A40" s="77" t="s">
        <v>8</v>
      </c>
      <c r="B40" s="78"/>
      <c r="C40" s="79"/>
      <c r="D40" s="80" t="s">
        <v>9</v>
      </c>
      <c r="E40" s="78"/>
      <c r="F40" s="79"/>
      <c r="G40" s="80" t="s">
        <v>10</v>
      </c>
      <c r="H40" s="78"/>
      <c r="I40" s="79"/>
      <c r="J40" s="89" t="s">
        <v>178</v>
      </c>
      <c r="K40" s="78"/>
      <c r="L40" s="79"/>
      <c r="M40" s="80" t="s">
        <v>12</v>
      </c>
      <c r="N40" s="78"/>
      <c r="O40" s="79"/>
    </row>
    <row r="41" spans="1:15" ht="15" customHeight="1">
      <c r="A41" s="81" t="s">
        <v>13</v>
      </c>
      <c r="B41" s="82" t="s">
        <v>14</v>
      </c>
      <c r="C41" s="83" t="s">
        <v>157</v>
      </c>
      <c r="D41" s="81" t="s">
        <v>13</v>
      </c>
      <c r="E41" s="82" t="s">
        <v>14</v>
      </c>
      <c r="F41" s="83" t="s">
        <v>157</v>
      </c>
      <c r="G41" s="81" t="s">
        <v>13</v>
      </c>
      <c r="H41" s="82" t="s">
        <v>14</v>
      </c>
      <c r="I41" s="83" t="s">
        <v>157</v>
      </c>
      <c r="J41" s="81" t="s">
        <v>13</v>
      </c>
      <c r="K41" s="82" t="s">
        <v>14</v>
      </c>
      <c r="L41" s="83" t="s">
        <v>157</v>
      </c>
      <c r="M41" s="81" t="s">
        <v>13</v>
      </c>
      <c r="N41" s="82" t="s">
        <v>14</v>
      </c>
      <c r="O41" s="83" t="s">
        <v>157</v>
      </c>
    </row>
    <row r="42" spans="1:15" ht="15" customHeight="1">
      <c r="A42" s="50"/>
      <c r="B42" s="87"/>
      <c r="C42" s="86"/>
      <c r="D42" s="50"/>
      <c r="E42" s="88"/>
      <c r="F42" s="86"/>
      <c r="G42" s="50"/>
      <c r="H42" s="88"/>
      <c r="I42" s="86"/>
      <c r="J42" s="126"/>
      <c r="K42" s="128"/>
      <c r="L42" s="86"/>
      <c r="M42" s="50" t="s">
        <v>182</v>
      </c>
      <c r="N42" s="88">
        <v>2102</v>
      </c>
      <c r="O42" s="86"/>
    </row>
    <row r="43" spans="1:15" ht="15" customHeight="1">
      <c r="A43" s="50"/>
      <c r="B43" s="87"/>
      <c r="C43" s="86"/>
      <c r="D43" s="250"/>
      <c r="E43" s="88"/>
      <c r="F43" s="86"/>
      <c r="G43" s="50"/>
      <c r="H43" s="88"/>
      <c r="I43" s="86"/>
      <c r="J43" s="97"/>
      <c r="K43" s="100"/>
      <c r="L43" s="86"/>
      <c r="M43" s="50" t="s">
        <v>257</v>
      </c>
      <c r="N43" s="88">
        <v>1851</v>
      </c>
      <c r="O43" s="86"/>
    </row>
    <row r="44" spans="1:15" ht="15" customHeight="1">
      <c r="A44" s="126"/>
      <c r="B44" s="127"/>
      <c r="C44" s="99"/>
      <c r="D44" s="126"/>
      <c r="E44" s="128"/>
      <c r="F44" s="99"/>
      <c r="G44" s="126"/>
      <c r="H44" s="128"/>
      <c r="I44" s="99"/>
      <c r="J44" s="97"/>
      <c r="K44" s="100"/>
      <c r="L44" s="99"/>
      <c r="M44" s="126" t="s">
        <v>42</v>
      </c>
      <c r="N44" s="128">
        <v>228</v>
      </c>
      <c r="O44" s="99"/>
    </row>
    <row r="45" spans="1:15" ht="15" customHeight="1">
      <c r="A45" s="266"/>
      <c r="B45" s="267"/>
      <c r="C45" s="268"/>
      <c r="D45" s="266"/>
      <c r="E45" s="269"/>
      <c r="F45" s="268"/>
      <c r="G45" s="266"/>
      <c r="H45" s="269"/>
      <c r="I45" s="268"/>
      <c r="J45" s="270"/>
      <c r="K45" s="269"/>
      <c r="L45" s="268"/>
      <c r="M45" s="266"/>
      <c r="N45" s="269"/>
      <c r="O45" s="268"/>
    </row>
    <row r="46" spans="1:15" ht="15" customHeight="1" thickBot="1">
      <c r="A46" s="227" t="s">
        <v>29</v>
      </c>
      <c r="B46" s="213">
        <f>SUM(B42:B44)</f>
        <v>0</v>
      </c>
      <c r="C46" s="214">
        <f>SUM(C42:C44)</f>
        <v>0</v>
      </c>
      <c r="D46" s="227" t="s">
        <v>29</v>
      </c>
      <c r="E46" s="213">
        <f>SUM(E42:E44)</f>
        <v>0</v>
      </c>
      <c r="F46" s="214">
        <f>SUM(F42:F44)</f>
        <v>0</v>
      </c>
      <c r="G46" s="227" t="s">
        <v>29</v>
      </c>
      <c r="H46" s="213">
        <f>SUM(H42:H44)</f>
        <v>0</v>
      </c>
      <c r="I46" s="214">
        <f>SUM(I42:I44)</f>
        <v>0</v>
      </c>
      <c r="J46" s="227" t="s">
        <v>29</v>
      </c>
      <c r="K46" s="213">
        <f>SUM(K42:K45)</f>
        <v>0</v>
      </c>
      <c r="L46" s="214">
        <f>SUM(L42:L45)</f>
        <v>0</v>
      </c>
      <c r="M46" s="227" t="s">
        <v>29</v>
      </c>
      <c r="N46" s="213">
        <f>SUM(N42:N45)</f>
        <v>4181</v>
      </c>
      <c r="O46" s="214">
        <f>SUM(O42:O45)</f>
        <v>0</v>
      </c>
    </row>
    <row r="47" ht="7.5" customHeight="1" thickBot="1"/>
    <row r="48" spans="1:13" ht="18" customHeight="1" thickBot="1">
      <c r="A48" s="66" t="s">
        <v>259</v>
      </c>
      <c r="B48" s="67"/>
      <c r="C48" s="68" t="s">
        <v>114</v>
      </c>
      <c r="D48" s="69" t="s">
        <v>43</v>
      </c>
      <c r="E48" s="70"/>
      <c r="F48" s="71" t="s">
        <v>6</v>
      </c>
      <c r="G48" s="72">
        <f>B55+E55+H55+K55+N55</f>
        <v>3860</v>
      </c>
      <c r="H48" s="73" t="s">
        <v>7</v>
      </c>
      <c r="I48" s="74">
        <f>C55+F55+I55+L55+O55</f>
        <v>0</v>
      </c>
      <c r="J48" s="1"/>
      <c r="M48" s="103"/>
    </row>
    <row r="49" ht="4.5" customHeight="1" thickBot="1"/>
    <row r="50" spans="1:15" ht="15" customHeight="1">
      <c r="A50" s="77" t="s">
        <v>8</v>
      </c>
      <c r="B50" s="78"/>
      <c r="C50" s="79"/>
      <c r="D50" s="80" t="s">
        <v>9</v>
      </c>
      <c r="E50" s="78"/>
      <c r="F50" s="79"/>
      <c r="G50" s="80" t="s">
        <v>10</v>
      </c>
      <c r="H50" s="78"/>
      <c r="I50" s="79"/>
      <c r="J50" s="89" t="s">
        <v>178</v>
      </c>
      <c r="K50" s="78"/>
      <c r="L50" s="79"/>
      <c r="M50" s="80" t="s">
        <v>32</v>
      </c>
      <c r="N50" s="78"/>
      <c r="O50" s="79"/>
    </row>
    <row r="51" spans="1:15" ht="15" customHeight="1">
      <c r="A51" s="81" t="s">
        <v>13</v>
      </c>
      <c r="B51" s="82" t="s">
        <v>14</v>
      </c>
      <c r="C51" s="83" t="s">
        <v>157</v>
      </c>
      <c r="D51" s="81" t="s">
        <v>13</v>
      </c>
      <c r="E51" s="82" t="s">
        <v>14</v>
      </c>
      <c r="F51" s="83" t="s">
        <v>157</v>
      </c>
      <c r="G51" s="81" t="s">
        <v>13</v>
      </c>
      <c r="H51" s="82" t="s">
        <v>14</v>
      </c>
      <c r="I51" s="83" t="s">
        <v>157</v>
      </c>
      <c r="J51" s="81" t="s">
        <v>13</v>
      </c>
      <c r="K51" s="82" t="s">
        <v>14</v>
      </c>
      <c r="L51" s="83" t="s">
        <v>157</v>
      </c>
      <c r="M51" s="81" t="s">
        <v>13</v>
      </c>
      <c r="N51" s="82" t="s">
        <v>14</v>
      </c>
      <c r="O51" s="83" t="s">
        <v>157</v>
      </c>
    </row>
    <row r="52" spans="1:15" ht="15" customHeight="1">
      <c r="A52" s="50"/>
      <c r="B52" s="87"/>
      <c r="C52" s="86"/>
      <c r="D52" s="50"/>
      <c r="E52" s="88">
        <v>0</v>
      </c>
      <c r="F52" s="86"/>
      <c r="G52" s="50"/>
      <c r="H52" s="88"/>
      <c r="I52" s="86"/>
      <c r="J52" s="50"/>
      <c r="K52" s="88"/>
      <c r="L52" s="86"/>
      <c r="M52" s="50" t="s">
        <v>95</v>
      </c>
      <c r="N52" s="88">
        <v>1856</v>
      </c>
      <c r="O52" s="86"/>
    </row>
    <row r="53" spans="1:15" ht="15" customHeight="1">
      <c r="A53" s="50"/>
      <c r="B53" s="87"/>
      <c r="C53" s="86"/>
      <c r="D53" s="50"/>
      <c r="E53" s="251"/>
      <c r="F53" s="86"/>
      <c r="G53" s="239"/>
      <c r="H53" s="88"/>
      <c r="I53" s="86"/>
      <c r="J53" s="50"/>
      <c r="K53" s="88"/>
      <c r="L53" s="86"/>
      <c r="M53" s="50" t="s">
        <v>96</v>
      </c>
      <c r="N53" s="88">
        <v>2004</v>
      </c>
      <c r="O53" s="86"/>
    </row>
    <row r="54" spans="1:15" ht="15" customHeight="1">
      <c r="A54" s="50"/>
      <c r="B54" s="87"/>
      <c r="C54" s="86"/>
      <c r="D54" s="50"/>
      <c r="E54" s="88"/>
      <c r="F54" s="86"/>
      <c r="G54" s="50"/>
      <c r="H54" s="88"/>
      <c r="I54" s="86"/>
      <c r="J54" s="252"/>
      <c r="K54" s="128"/>
      <c r="L54" s="99"/>
      <c r="M54" s="126"/>
      <c r="N54" s="256"/>
      <c r="O54" s="99"/>
    </row>
    <row r="55" spans="1:15" ht="15" customHeight="1" thickBot="1">
      <c r="A55" s="227" t="s">
        <v>29</v>
      </c>
      <c r="B55" s="213">
        <f>SUM(B52:B54)</f>
        <v>0</v>
      </c>
      <c r="C55" s="214">
        <f>SUM(C52:C54)</f>
        <v>0</v>
      </c>
      <c r="D55" s="227" t="s">
        <v>29</v>
      </c>
      <c r="E55" s="213">
        <f>SUM(E52:E54)</f>
        <v>0</v>
      </c>
      <c r="F55" s="214">
        <f>SUM(F52:F54)</f>
        <v>0</v>
      </c>
      <c r="G55" s="227" t="s">
        <v>29</v>
      </c>
      <c r="H55" s="213">
        <f>SUM(H52:H54)</f>
        <v>0</v>
      </c>
      <c r="I55" s="214">
        <f>SUM(I52:I54)</f>
        <v>0</v>
      </c>
      <c r="J55" s="227" t="s">
        <v>29</v>
      </c>
      <c r="K55" s="213">
        <f>SUM(K52:K54)</f>
        <v>0</v>
      </c>
      <c r="L55" s="214">
        <f>SUM(L52:L54)</f>
        <v>0</v>
      </c>
      <c r="M55" s="227" t="s">
        <v>29</v>
      </c>
      <c r="N55" s="213">
        <f>SUM(N52:N54)</f>
        <v>3860</v>
      </c>
      <c r="O55" s="214">
        <f>SUM(O52:O54)</f>
        <v>0</v>
      </c>
    </row>
    <row r="56" ht="7.5" customHeight="1" thickBot="1"/>
    <row r="57" spans="1:13" ht="18" customHeight="1" thickBot="1">
      <c r="A57" s="66" t="s">
        <v>259</v>
      </c>
      <c r="B57" s="67"/>
      <c r="C57" s="68" t="s">
        <v>118</v>
      </c>
      <c r="D57" s="69" t="s">
        <v>53</v>
      </c>
      <c r="E57" s="70"/>
      <c r="F57" s="71" t="s">
        <v>6</v>
      </c>
      <c r="G57" s="114">
        <f>B88+E88+K65+K88+H88+N88</f>
        <v>31590</v>
      </c>
      <c r="H57" s="73" t="s">
        <v>7</v>
      </c>
      <c r="I57" s="74">
        <f>C88+F88+I88+L65+L88+O88</f>
        <v>0</v>
      </c>
      <c r="J57" s="1"/>
      <c r="M57" s="103"/>
    </row>
    <row r="58" ht="4.5" customHeight="1" thickBot="1"/>
    <row r="59" spans="1:15" ht="15" customHeight="1">
      <c r="A59" s="115" t="s">
        <v>8</v>
      </c>
      <c r="B59" s="116"/>
      <c r="C59" s="117"/>
      <c r="D59" s="118" t="s">
        <v>9</v>
      </c>
      <c r="E59" s="116"/>
      <c r="F59" s="117"/>
      <c r="G59" s="118" t="s">
        <v>10</v>
      </c>
      <c r="H59" s="116"/>
      <c r="I59" s="117"/>
      <c r="J59" s="118" t="s">
        <v>31</v>
      </c>
      <c r="K59" s="116"/>
      <c r="L59" s="117"/>
      <c r="M59" s="118" t="s">
        <v>32</v>
      </c>
      <c r="N59" s="116"/>
      <c r="O59" s="117"/>
    </row>
    <row r="60" spans="1:15" ht="15" customHeight="1">
      <c r="A60" s="81" t="s">
        <v>13</v>
      </c>
      <c r="B60" s="82" t="s">
        <v>14</v>
      </c>
      <c r="C60" s="83" t="s">
        <v>157</v>
      </c>
      <c r="D60" s="81" t="s">
        <v>13</v>
      </c>
      <c r="E60" s="82" t="s">
        <v>14</v>
      </c>
      <c r="F60" s="83" t="s">
        <v>157</v>
      </c>
      <c r="G60" s="81" t="s">
        <v>13</v>
      </c>
      <c r="H60" s="82" t="s">
        <v>14</v>
      </c>
      <c r="I60" s="83" t="s">
        <v>157</v>
      </c>
      <c r="J60" s="81" t="s">
        <v>13</v>
      </c>
      <c r="K60" s="82" t="s">
        <v>14</v>
      </c>
      <c r="L60" s="83" t="s">
        <v>157</v>
      </c>
      <c r="M60" s="81" t="s">
        <v>13</v>
      </c>
      <c r="N60" s="82" t="s">
        <v>14</v>
      </c>
      <c r="O60" s="83" t="s">
        <v>157</v>
      </c>
    </row>
    <row r="61" spans="1:15" ht="15" customHeight="1">
      <c r="A61" s="84" t="s">
        <v>168</v>
      </c>
      <c r="B61" s="85"/>
      <c r="C61" s="152"/>
      <c r="D61" s="84" t="s">
        <v>168</v>
      </c>
      <c r="E61" s="85"/>
      <c r="F61" s="86"/>
      <c r="G61" s="84" t="s">
        <v>168</v>
      </c>
      <c r="H61" s="85"/>
      <c r="I61" s="86"/>
      <c r="J61" s="84" t="s">
        <v>168</v>
      </c>
      <c r="K61" s="85"/>
      <c r="L61" s="86"/>
      <c r="M61" s="84" t="s">
        <v>168</v>
      </c>
      <c r="N61" s="85"/>
      <c r="O61" s="86"/>
    </row>
    <row r="62" spans="1:15" ht="15" customHeight="1">
      <c r="A62" s="51" t="s">
        <v>54</v>
      </c>
      <c r="B62" s="96">
        <v>390</v>
      </c>
      <c r="C62" s="86"/>
      <c r="D62" s="51"/>
      <c r="E62" s="91"/>
      <c r="F62" s="86"/>
      <c r="G62" s="51" t="s">
        <v>54</v>
      </c>
      <c r="H62" s="91">
        <v>900</v>
      </c>
      <c r="I62" s="86"/>
      <c r="J62" s="51"/>
      <c r="K62" s="91"/>
      <c r="L62" s="86"/>
      <c r="M62" s="51" t="s">
        <v>98</v>
      </c>
      <c r="N62" s="91">
        <v>2452</v>
      </c>
      <c r="O62" s="86"/>
    </row>
    <row r="63" spans="1:15" ht="15" customHeight="1">
      <c r="A63" s="51" t="s">
        <v>56</v>
      </c>
      <c r="B63" s="96">
        <v>1130</v>
      </c>
      <c r="C63" s="86"/>
      <c r="D63" s="51"/>
      <c r="E63" s="91"/>
      <c r="F63" s="86"/>
      <c r="G63" s="51" t="s">
        <v>55</v>
      </c>
      <c r="H63" s="91">
        <v>200</v>
      </c>
      <c r="I63" s="86"/>
      <c r="J63" s="92"/>
      <c r="K63" s="154"/>
      <c r="L63" s="155"/>
      <c r="M63" s="51" t="s">
        <v>198</v>
      </c>
      <c r="N63" s="91">
        <v>3100</v>
      </c>
      <c r="O63" s="86"/>
    </row>
    <row r="64" spans="1:15" ht="15" customHeight="1">
      <c r="A64" s="51" t="s">
        <v>57</v>
      </c>
      <c r="B64" s="96">
        <v>570</v>
      </c>
      <c r="C64" s="86"/>
      <c r="D64" s="51"/>
      <c r="E64" s="91"/>
      <c r="F64" s="86"/>
      <c r="G64" s="51" t="s">
        <v>57</v>
      </c>
      <c r="H64" s="91">
        <v>500</v>
      </c>
      <c r="I64" s="86"/>
      <c r="J64" s="102"/>
      <c r="K64" s="196"/>
      <c r="L64" s="197"/>
      <c r="M64" s="51" t="s">
        <v>181</v>
      </c>
      <c r="N64" s="91">
        <v>2202</v>
      </c>
      <c r="O64" s="86"/>
    </row>
    <row r="65" spans="1:15" ht="15" customHeight="1" thickBot="1">
      <c r="A65" s="51" t="s">
        <v>60</v>
      </c>
      <c r="B65" s="96">
        <v>530</v>
      </c>
      <c r="C65" s="86"/>
      <c r="D65" s="51"/>
      <c r="E65" s="91"/>
      <c r="F65" s="86"/>
      <c r="G65" s="51" t="s">
        <v>59</v>
      </c>
      <c r="H65" s="91">
        <v>730</v>
      </c>
      <c r="I65" s="86"/>
      <c r="J65" s="221" t="s">
        <v>29</v>
      </c>
      <c r="K65" s="222">
        <f>SUM(K62:K64)</f>
        <v>0</v>
      </c>
      <c r="L65" s="220">
        <f>SUM(L62:L64)</f>
        <v>0</v>
      </c>
      <c r="M65" s="51" t="s">
        <v>228</v>
      </c>
      <c r="N65" s="91">
        <v>2097</v>
      </c>
      <c r="O65" s="86"/>
    </row>
    <row r="66" spans="1:15" ht="15" customHeight="1">
      <c r="A66" s="51"/>
      <c r="B66" s="96"/>
      <c r="C66" s="86"/>
      <c r="D66" s="51"/>
      <c r="E66" s="91"/>
      <c r="F66" s="86"/>
      <c r="G66" s="51" t="s">
        <v>61</v>
      </c>
      <c r="H66" s="91">
        <v>100</v>
      </c>
      <c r="I66" s="86"/>
      <c r="J66" s="119" t="s">
        <v>150</v>
      </c>
      <c r="K66" s="157"/>
      <c r="L66" s="135"/>
      <c r="M66" s="51" t="s">
        <v>225</v>
      </c>
      <c r="N66" s="91">
        <v>2104</v>
      </c>
      <c r="O66" s="86"/>
    </row>
    <row r="67" spans="1:15" ht="15" customHeight="1">
      <c r="A67" s="51"/>
      <c r="B67" s="96">
        <v>0</v>
      </c>
      <c r="C67" s="86"/>
      <c r="D67" s="51"/>
      <c r="E67" s="91"/>
      <c r="F67" s="86"/>
      <c r="G67" s="51" t="s">
        <v>60</v>
      </c>
      <c r="H67" s="91">
        <v>400</v>
      </c>
      <c r="I67" s="86"/>
      <c r="J67" s="158" t="s">
        <v>13</v>
      </c>
      <c r="K67" s="159" t="s">
        <v>14</v>
      </c>
      <c r="L67" s="160" t="s">
        <v>157</v>
      </c>
      <c r="M67" s="50" t="s">
        <v>208</v>
      </c>
      <c r="N67" s="88">
        <v>2157</v>
      </c>
      <c r="O67" s="86"/>
    </row>
    <row r="68" spans="1:15" ht="15" customHeight="1">
      <c r="A68" s="50"/>
      <c r="B68" s="87"/>
      <c r="C68" s="86"/>
      <c r="D68" s="50"/>
      <c r="E68" s="88"/>
      <c r="F68" s="86"/>
      <c r="G68" s="50" t="s">
        <v>58</v>
      </c>
      <c r="H68" s="88">
        <v>180</v>
      </c>
      <c r="I68" s="86"/>
      <c r="J68" s="153" t="s">
        <v>168</v>
      </c>
      <c r="K68" s="110"/>
      <c r="L68" s="86"/>
      <c r="M68" s="50" t="s">
        <v>99</v>
      </c>
      <c r="N68" s="88">
        <v>2745</v>
      </c>
      <c r="O68" s="86"/>
    </row>
    <row r="69" spans="1:15" ht="15" customHeight="1">
      <c r="A69" s="50"/>
      <c r="B69" s="87"/>
      <c r="C69" s="86"/>
      <c r="D69" s="50"/>
      <c r="E69" s="88"/>
      <c r="F69" s="86"/>
      <c r="G69" s="50" t="s">
        <v>213</v>
      </c>
      <c r="H69" s="88">
        <v>160</v>
      </c>
      <c r="I69" s="86"/>
      <c r="J69" s="194"/>
      <c r="K69" s="123"/>
      <c r="L69" s="86"/>
      <c r="M69" s="50" t="s">
        <v>62</v>
      </c>
      <c r="N69" s="88">
        <v>1109</v>
      </c>
      <c r="O69" s="86"/>
    </row>
    <row r="70" spans="1:15" ht="15" customHeight="1">
      <c r="A70" s="90"/>
      <c r="B70" s="120"/>
      <c r="C70" s="121"/>
      <c r="D70" s="50"/>
      <c r="E70" s="88"/>
      <c r="F70" s="86"/>
      <c r="G70" s="50" t="s">
        <v>56</v>
      </c>
      <c r="H70" s="88">
        <v>420</v>
      </c>
      <c r="I70" s="86"/>
      <c r="J70" s="195"/>
      <c r="K70" s="162"/>
      <c r="L70" s="86"/>
      <c r="M70" s="50" t="s">
        <v>63</v>
      </c>
      <c r="N70" s="88">
        <v>248</v>
      </c>
      <c r="O70" s="86"/>
    </row>
    <row r="71" spans="1:15" ht="15" customHeight="1">
      <c r="A71" s="156"/>
      <c r="B71" s="87"/>
      <c r="C71" s="86"/>
      <c r="D71" s="50"/>
      <c r="E71" s="88"/>
      <c r="F71" s="86"/>
      <c r="G71" s="165"/>
      <c r="H71" s="166"/>
      <c r="I71" s="86"/>
      <c r="J71" s="163"/>
      <c r="K71" s="123"/>
      <c r="L71" s="86"/>
      <c r="M71" s="51"/>
      <c r="N71" s="91"/>
      <c r="O71" s="86"/>
    </row>
    <row r="72" spans="1:15" ht="15" customHeight="1">
      <c r="A72" s="49"/>
      <c r="B72" s="87"/>
      <c r="C72" s="86"/>
      <c r="D72" s="50"/>
      <c r="E72" s="88"/>
      <c r="F72" s="86"/>
      <c r="G72" s="106"/>
      <c r="H72" s="107"/>
      <c r="I72" s="86"/>
      <c r="J72" s="163"/>
      <c r="K72" s="95"/>
      <c r="L72" s="86"/>
      <c r="M72" s="51"/>
      <c r="O72" s="86"/>
    </row>
    <row r="73" spans="1:15" ht="15" customHeight="1">
      <c r="A73" s="50"/>
      <c r="B73" s="87"/>
      <c r="C73" s="86"/>
      <c r="D73" s="50"/>
      <c r="E73" s="88"/>
      <c r="F73" s="86"/>
      <c r="G73" s="108"/>
      <c r="H73" s="95"/>
      <c r="I73" s="86"/>
      <c r="J73" s="194"/>
      <c r="K73" s="95"/>
      <c r="L73" s="86"/>
      <c r="M73" s="111"/>
      <c r="N73" s="91"/>
      <c r="O73" s="86"/>
    </row>
    <row r="74" spans="1:15" ht="15" customHeight="1">
      <c r="A74" s="50"/>
      <c r="B74" s="87"/>
      <c r="C74" s="86"/>
      <c r="D74" s="50"/>
      <c r="E74" s="88"/>
      <c r="F74" s="86"/>
      <c r="G74" s="108"/>
      <c r="H74" s="95"/>
      <c r="I74" s="86"/>
      <c r="J74" s="194"/>
      <c r="K74" s="95"/>
      <c r="L74" s="86"/>
      <c r="M74" s="51"/>
      <c r="N74" s="167"/>
      <c r="O74" s="86"/>
    </row>
    <row r="75" spans="1:15" ht="15" customHeight="1">
      <c r="A75" s="50"/>
      <c r="B75" s="87"/>
      <c r="C75" s="86"/>
      <c r="D75" s="50"/>
      <c r="E75" s="88"/>
      <c r="F75" s="86"/>
      <c r="G75" s="50"/>
      <c r="H75" s="88"/>
      <c r="I75" s="86"/>
      <c r="J75" s="163"/>
      <c r="K75" s="123"/>
      <c r="L75" s="86"/>
      <c r="M75" s="51"/>
      <c r="N75" s="91"/>
      <c r="O75" s="86"/>
    </row>
    <row r="76" spans="1:15" ht="15" customHeight="1">
      <c r="A76" s="50"/>
      <c r="B76" s="87"/>
      <c r="C76" s="86"/>
      <c r="D76" s="50"/>
      <c r="E76" s="88"/>
      <c r="F76" s="86"/>
      <c r="G76" s="164"/>
      <c r="H76" s="159"/>
      <c r="I76" s="86"/>
      <c r="J76" s="195"/>
      <c r="K76" s="101"/>
      <c r="L76" s="86"/>
      <c r="M76" s="51"/>
      <c r="N76" s="91"/>
      <c r="O76" s="86"/>
    </row>
    <row r="77" spans="1:15" ht="15" customHeight="1">
      <c r="A77" s="50"/>
      <c r="B77" s="87"/>
      <c r="C77" s="86"/>
      <c r="D77" s="50"/>
      <c r="E77" s="88"/>
      <c r="F77" s="86"/>
      <c r="G77" s="50"/>
      <c r="H77" s="88"/>
      <c r="I77" s="86"/>
      <c r="J77" s="163"/>
      <c r="K77" s="95"/>
      <c r="L77" s="86"/>
      <c r="M77" s="161"/>
      <c r="N77" s="91"/>
      <c r="O77" s="86"/>
    </row>
    <row r="78" spans="1:15" ht="15" customHeight="1">
      <c r="A78" s="50"/>
      <c r="B78" s="87"/>
      <c r="C78" s="86"/>
      <c r="D78" s="126"/>
      <c r="E78" s="128"/>
      <c r="F78" s="99"/>
      <c r="G78" s="126"/>
      <c r="H78" s="128"/>
      <c r="I78" s="99"/>
      <c r="J78" s="252"/>
      <c r="K78" s="101"/>
      <c r="L78" s="99"/>
      <c r="M78" s="202"/>
      <c r="N78" s="100"/>
      <c r="O78" s="99"/>
    </row>
    <row r="79" spans="1:15" ht="15" customHeight="1">
      <c r="A79" s="50"/>
      <c r="B79" s="87"/>
      <c r="C79" s="86"/>
      <c r="D79" s="203" t="s">
        <v>163</v>
      </c>
      <c r="E79" s="204">
        <f>SUM(E62:E78)</f>
        <v>0</v>
      </c>
      <c r="F79" s="205">
        <f>SUM(F62:F78)</f>
        <v>0</v>
      </c>
      <c r="G79" s="203" t="s">
        <v>163</v>
      </c>
      <c r="H79" s="206">
        <f>SUM(H62:H78)</f>
        <v>3590</v>
      </c>
      <c r="I79" s="205">
        <f>SUM(I62:I78)</f>
        <v>0</v>
      </c>
      <c r="J79" s="203" t="s">
        <v>163</v>
      </c>
      <c r="K79" s="204">
        <f>SUM(K69:K78)</f>
        <v>0</v>
      </c>
      <c r="L79" s="205">
        <f>SUM(L69:L78)</f>
        <v>0</v>
      </c>
      <c r="M79" s="203" t="s">
        <v>163</v>
      </c>
      <c r="N79" s="204">
        <f>SUM(N62:N78)</f>
        <v>18214</v>
      </c>
      <c r="O79" s="205">
        <f>SUM(O62:O78)</f>
        <v>0</v>
      </c>
    </row>
    <row r="80" spans="1:15" ht="15" customHeight="1">
      <c r="A80" s="50"/>
      <c r="B80" s="87"/>
      <c r="C80" s="86"/>
      <c r="D80" s="94" t="s">
        <v>167</v>
      </c>
      <c r="E80" s="88"/>
      <c r="F80" s="93"/>
      <c r="G80" s="94" t="s">
        <v>167</v>
      </c>
      <c r="H80" s="107"/>
      <c r="I80" s="93"/>
      <c r="J80" s="165" t="s">
        <v>167</v>
      </c>
      <c r="K80" s="166"/>
      <c r="L80" s="93"/>
      <c r="M80" s="94" t="s">
        <v>167</v>
      </c>
      <c r="N80" s="88"/>
      <c r="O80" s="93"/>
    </row>
    <row r="81" spans="1:15" ht="15" customHeight="1">
      <c r="A81" s="50"/>
      <c r="B81" s="87"/>
      <c r="C81" s="86"/>
      <c r="D81" s="50"/>
      <c r="E81" s="88"/>
      <c r="F81" s="86"/>
      <c r="G81" s="50" t="s">
        <v>65</v>
      </c>
      <c r="H81" s="88"/>
      <c r="I81" s="86"/>
      <c r="J81" s="106"/>
      <c r="K81" s="107"/>
      <c r="L81" s="86"/>
      <c r="M81" s="51" t="s">
        <v>68</v>
      </c>
      <c r="N81" s="91">
        <v>1486</v>
      </c>
      <c r="O81" s="86"/>
    </row>
    <row r="82" spans="1:15" ht="15" customHeight="1">
      <c r="A82" s="50"/>
      <c r="B82" s="87"/>
      <c r="C82" s="86"/>
      <c r="D82" s="50"/>
      <c r="E82" s="88"/>
      <c r="F82" s="86"/>
      <c r="G82" s="50" t="s">
        <v>67</v>
      </c>
      <c r="H82" s="88">
        <v>100</v>
      </c>
      <c r="I82" s="86"/>
      <c r="J82" s="232"/>
      <c r="K82" s="95"/>
      <c r="L82" s="86"/>
      <c r="M82" s="51" t="s">
        <v>224</v>
      </c>
      <c r="N82" s="91">
        <v>1601</v>
      </c>
      <c r="O82" s="86"/>
    </row>
    <row r="83" spans="1:15" ht="15" customHeight="1">
      <c r="A83" s="50"/>
      <c r="B83" s="87"/>
      <c r="C83" s="86"/>
      <c r="D83" s="50"/>
      <c r="E83" s="88"/>
      <c r="F83" s="86"/>
      <c r="G83" s="50"/>
      <c r="H83" s="237"/>
      <c r="I83" s="86"/>
      <c r="J83" s="168"/>
      <c r="K83" s="122"/>
      <c r="L83" s="86"/>
      <c r="M83" s="51" t="s">
        <v>149</v>
      </c>
      <c r="N83" s="91">
        <v>2185</v>
      </c>
      <c r="O83" s="86"/>
    </row>
    <row r="84" spans="1:15" ht="15" customHeight="1">
      <c r="A84" s="50"/>
      <c r="B84" s="87"/>
      <c r="C84" s="86"/>
      <c r="D84" s="50"/>
      <c r="E84" s="88"/>
      <c r="F84" s="86"/>
      <c r="G84" s="94"/>
      <c r="H84" s="107"/>
      <c r="I84" s="86"/>
      <c r="J84" s="108"/>
      <c r="K84" s="95"/>
      <c r="L84" s="86"/>
      <c r="M84" s="51" t="s">
        <v>100</v>
      </c>
      <c r="N84" s="91">
        <v>1794</v>
      </c>
      <c r="O84" s="86"/>
    </row>
    <row r="85" spans="1:15" ht="15" customHeight="1">
      <c r="A85" s="50"/>
      <c r="B85" s="87"/>
      <c r="C85" s="86"/>
      <c r="D85" s="50"/>
      <c r="E85" s="88"/>
      <c r="F85" s="86"/>
      <c r="G85" s="50"/>
      <c r="H85" s="88"/>
      <c r="I85" s="86"/>
      <c r="J85" s="252"/>
      <c r="K85" s="95"/>
      <c r="L85" s="86"/>
      <c r="M85" s="51"/>
      <c r="N85" s="198"/>
      <c r="O85" s="240"/>
    </row>
    <row r="86" spans="1:15" ht="15" customHeight="1">
      <c r="A86" s="50"/>
      <c r="B86" s="87"/>
      <c r="C86" s="86"/>
      <c r="D86" s="50"/>
      <c r="E86" s="88"/>
      <c r="F86" s="86"/>
      <c r="G86" s="50"/>
      <c r="H86" s="88"/>
      <c r="I86" s="86"/>
      <c r="J86" s="201"/>
      <c r="K86" s="101"/>
      <c r="L86" s="99"/>
      <c r="M86" s="97"/>
      <c r="N86" s="199"/>
      <c r="O86" s="200"/>
    </row>
    <row r="87" spans="1:15" ht="15" customHeight="1">
      <c r="A87" s="126"/>
      <c r="B87" s="127"/>
      <c r="C87" s="99"/>
      <c r="D87" s="215" t="s">
        <v>163</v>
      </c>
      <c r="E87" s="218">
        <f>SUM(E81:E86)</f>
        <v>0</v>
      </c>
      <c r="F87" s="217">
        <f>SUM(F81:F86)</f>
        <v>0</v>
      </c>
      <c r="G87" s="215" t="s">
        <v>163</v>
      </c>
      <c r="H87" s="218">
        <f>SUM(H81:H86)</f>
        <v>100</v>
      </c>
      <c r="I87" s="217">
        <f>SUM(I81:I86)</f>
        <v>0</v>
      </c>
      <c r="J87" s="223" t="s">
        <v>163</v>
      </c>
      <c r="K87" s="219">
        <f>SUM(K81:K86)</f>
        <v>0</v>
      </c>
      <c r="L87" s="217">
        <f>SUM(L81:L86)</f>
        <v>0</v>
      </c>
      <c r="M87" s="215" t="s">
        <v>163</v>
      </c>
      <c r="N87" s="218">
        <f>SUM(N81:N86)</f>
        <v>7066</v>
      </c>
      <c r="O87" s="217">
        <f>SUM(O81:O86)</f>
        <v>0</v>
      </c>
    </row>
    <row r="88" spans="1:15" ht="15" customHeight="1" thickBot="1">
      <c r="A88" s="212" t="s">
        <v>29</v>
      </c>
      <c r="B88" s="213">
        <f>SUM(B62:B87)</f>
        <v>2620</v>
      </c>
      <c r="C88" s="214">
        <f>SUM(C62:C87)</f>
        <v>0</v>
      </c>
      <c r="D88" s="212" t="s">
        <v>29</v>
      </c>
      <c r="E88" s="213">
        <f>SUM(E79+E87)</f>
        <v>0</v>
      </c>
      <c r="F88" s="214">
        <f>SUM(F79+F87)</f>
        <v>0</v>
      </c>
      <c r="G88" s="221" t="s">
        <v>29</v>
      </c>
      <c r="H88" s="222">
        <f>SUM(H79+H87)</f>
        <v>3690</v>
      </c>
      <c r="I88" s="214">
        <f>SUM(I79+I87)</f>
        <v>0</v>
      </c>
      <c r="J88" s="221" t="s">
        <v>29</v>
      </c>
      <c r="K88" s="222">
        <f>SUM(K79,K87)</f>
        <v>0</v>
      </c>
      <c r="L88" s="214">
        <f>SUM(L79,L87)</f>
        <v>0</v>
      </c>
      <c r="M88" s="212" t="s">
        <v>29</v>
      </c>
      <c r="N88" s="213">
        <f>SUM(N79+N87)</f>
        <v>25280</v>
      </c>
      <c r="O88" s="214">
        <f>SUM(O79+O87)</f>
        <v>0</v>
      </c>
    </row>
    <row r="89" ht="7.5" customHeight="1"/>
  </sheetData>
  <sheetProtection/>
  <mergeCells count="4">
    <mergeCell ref="E2:G2"/>
    <mergeCell ref="E1:G1"/>
    <mergeCell ref="I1:J1"/>
    <mergeCell ref="K2:L2"/>
  </mergeCells>
  <conditionalFormatting sqref="C8:C11 F8:F11 I8:I11 L8:L11 O8:O11 C18:C25 F18:F25 I18:I25 L18:L24 O18:O24 C32:C35 F32:F35 I32:I35 L32:L35 O32:O35 C52:C54 F52:F54 I52:I54 L52:L54 O52:O54">
    <cfRule type="cellIs" priority="5" dxfId="16" operator="greaterThan" stopIfTrue="1">
      <formula>B8</formula>
    </cfRule>
  </conditionalFormatting>
  <conditionalFormatting sqref="C42:C45 F42:F45 I42:I45 L42:L44 O42:O45 C61:C87 F61:F78 F80:F86 I61:I78 I80:I86 L61:L64 L68:L78 L80:L86 O61:O78 O81:O86">
    <cfRule type="cellIs" priority="4" dxfId="16" operator="greaterThan" stopIfTrue="1">
      <formula>B42</formula>
    </cfRule>
  </conditionalFormatting>
  <conditionalFormatting sqref="L25">
    <cfRule type="cellIs" priority="3" dxfId="16" operator="greaterThan" stopIfTrue="1">
      <formula>K25</formula>
    </cfRule>
  </conditionalFormatting>
  <conditionalFormatting sqref="O25">
    <cfRule type="cellIs" priority="2" dxfId="16" operator="greaterThan" stopIfTrue="1">
      <formula>N25</formula>
    </cfRule>
  </conditionalFormatting>
  <conditionalFormatting sqref="L45">
    <cfRule type="cellIs" priority="1" dxfId="16" operator="greaterThan" stopIfTrue="1">
      <formula>K45</formula>
    </cfRule>
  </conditionalFormatting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69" r:id="rId4"/>
  <headerFooter alignWithMargins="0">
    <oddHeader>&amp;L&amp;16折込広告企画書　宮崎地区　No.１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zoomScaleSheetLayoutView="100" zoomScalePageLayoutView="0" workbookViewId="0" topLeftCell="A1">
      <pane ySplit="2" topLeftCell="A3" activePane="bottomLeft" state="frozen"/>
      <selection pane="topLeft" activeCell="J68" sqref="J68"/>
      <selection pane="bottomLeft" activeCell="T24" sqref="T24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288" t="s">
        <v>137</v>
      </c>
      <c r="F1" s="289"/>
      <c r="G1" s="290" t="s">
        <v>1</v>
      </c>
      <c r="H1" s="54" t="s">
        <v>138</v>
      </c>
      <c r="I1" s="291" t="s">
        <v>2</v>
      </c>
      <c r="J1" s="292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293" t="str">
        <f>'宮崎市・東諸県郡'!E2</f>
        <v>令和       年       月       日</v>
      </c>
      <c r="F2" s="294"/>
      <c r="G2" s="295"/>
      <c r="H2" s="61">
        <f>'宮崎市・東諸県郡'!H2</f>
        <v>0</v>
      </c>
      <c r="I2" s="59">
        <f>'宮崎市・東諸県郡'!I2</f>
        <v>0</v>
      </c>
      <c r="J2" s="62"/>
      <c r="K2" s="296"/>
      <c r="L2" s="297"/>
      <c r="M2" s="63"/>
      <c r="N2" s="57"/>
      <c r="O2" s="58"/>
    </row>
    <row r="3" spans="13:15" ht="14.25" customHeight="1" thickBot="1">
      <c r="M3" s="64" t="s">
        <v>231</v>
      </c>
      <c r="N3" s="65"/>
      <c r="O3" s="65"/>
    </row>
    <row r="4" spans="1:15" ht="18" customHeight="1" thickBot="1">
      <c r="A4" s="66" t="s">
        <v>259</v>
      </c>
      <c r="B4" s="67"/>
      <c r="C4" s="68" t="s">
        <v>119</v>
      </c>
      <c r="D4" s="69" t="s">
        <v>64</v>
      </c>
      <c r="E4" s="70"/>
      <c r="F4" s="71" t="s">
        <v>6</v>
      </c>
      <c r="G4" s="114">
        <f>B15+E15+H15+K9+K15+N15</f>
        <v>4375</v>
      </c>
      <c r="H4" s="73" t="s">
        <v>7</v>
      </c>
      <c r="I4" s="74">
        <f>C15+F15+I15+L9+L15+O15</f>
        <v>0</v>
      </c>
      <c r="J4" s="1"/>
      <c r="K4" s="75" t="s">
        <v>97</v>
      </c>
      <c r="L4" s="74">
        <f>I4+I17+I26+I37+I61</f>
        <v>0</v>
      </c>
      <c r="M4" s="76" t="s">
        <v>232</v>
      </c>
      <c r="N4" s="65"/>
      <c r="O4" s="65"/>
    </row>
    <row r="5" ht="4.5" customHeight="1" thickBot="1"/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11</v>
      </c>
      <c r="K6" s="116"/>
      <c r="L6" s="117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157</v>
      </c>
      <c r="D7" s="81" t="s">
        <v>13</v>
      </c>
      <c r="E7" s="82" t="s">
        <v>14</v>
      </c>
      <c r="F7" s="83" t="s">
        <v>157</v>
      </c>
      <c r="G7" s="81" t="s">
        <v>13</v>
      </c>
      <c r="H7" s="82" t="s">
        <v>14</v>
      </c>
      <c r="I7" s="83" t="s">
        <v>157</v>
      </c>
      <c r="J7" s="104" t="s">
        <v>13</v>
      </c>
      <c r="K7" s="105" t="s">
        <v>14</v>
      </c>
      <c r="L7" s="83" t="s">
        <v>157</v>
      </c>
      <c r="M7" s="81" t="s">
        <v>13</v>
      </c>
      <c r="N7" s="82" t="s">
        <v>14</v>
      </c>
      <c r="O7" s="83" t="s">
        <v>157</v>
      </c>
    </row>
    <row r="8" spans="1:15" ht="15" customHeight="1">
      <c r="A8" s="50"/>
      <c r="B8" s="87"/>
      <c r="C8" s="86"/>
      <c r="D8" s="50"/>
      <c r="E8" s="88"/>
      <c r="F8" s="86"/>
      <c r="G8" s="50" t="s">
        <v>66</v>
      </c>
      <c r="H8" s="88">
        <v>570</v>
      </c>
      <c r="I8" s="86"/>
      <c r="J8" s="258"/>
      <c r="K8" s="260"/>
      <c r="L8" s="259"/>
      <c r="M8" s="50" t="s">
        <v>188</v>
      </c>
      <c r="N8" s="88">
        <v>1815</v>
      </c>
      <c r="O8" s="86"/>
    </row>
    <row r="9" spans="1:15" ht="15" customHeight="1" thickBot="1">
      <c r="A9" s="50"/>
      <c r="B9" s="87"/>
      <c r="C9" s="86"/>
      <c r="D9" s="50"/>
      <c r="E9" s="88"/>
      <c r="F9" s="86"/>
      <c r="G9" s="50"/>
      <c r="H9" s="88"/>
      <c r="I9" s="86"/>
      <c r="J9" s="221" t="s">
        <v>29</v>
      </c>
      <c r="K9" s="222">
        <f>SUM(K3:K8)</f>
        <v>0</v>
      </c>
      <c r="L9" s="214">
        <f>SUM(L8)</f>
        <v>0</v>
      </c>
      <c r="M9" s="50" t="s">
        <v>189</v>
      </c>
      <c r="N9" s="88">
        <v>1990</v>
      </c>
      <c r="O9" s="86"/>
    </row>
    <row r="10" spans="1:15" ht="15" customHeight="1">
      <c r="A10" s="50"/>
      <c r="B10" s="87"/>
      <c r="C10" s="86"/>
      <c r="D10" s="50"/>
      <c r="E10" s="88"/>
      <c r="F10" s="86"/>
      <c r="G10" s="50"/>
      <c r="H10" s="88"/>
      <c r="I10" s="86"/>
      <c r="J10" s="119" t="s">
        <v>150</v>
      </c>
      <c r="K10" s="116"/>
      <c r="L10" s="117"/>
      <c r="M10" s="50"/>
      <c r="N10" s="88"/>
      <c r="O10" s="86"/>
    </row>
    <row r="11" spans="1:15" ht="15" customHeight="1">
      <c r="A11" s="90"/>
      <c r="B11" s="120"/>
      <c r="C11" s="121"/>
      <c r="D11" s="50"/>
      <c r="E11" s="88"/>
      <c r="F11" s="86"/>
      <c r="G11" s="50"/>
      <c r="H11" s="88"/>
      <c r="I11" s="86"/>
      <c r="J11" s="104" t="s">
        <v>13</v>
      </c>
      <c r="K11" s="105" t="s">
        <v>14</v>
      </c>
      <c r="L11" s="83" t="s">
        <v>157</v>
      </c>
      <c r="M11" s="50"/>
      <c r="N11" s="88"/>
      <c r="O11" s="86"/>
    </row>
    <row r="12" spans="1:15" ht="15" customHeight="1">
      <c r="A12" s="50"/>
      <c r="B12" s="87"/>
      <c r="C12" s="86"/>
      <c r="D12" s="50"/>
      <c r="E12" s="88"/>
      <c r="F12" s="86"/>
      <c r="G12" s="50"/>
      <c r="H12" s="88"/>
      <c r="I12" s="86"/>
      <c r="J12" s="49"/>
      <c r="K12" s="122"/>
      <c r="L12" s="86"/>
      <c r="M12" s="90"/>
      <c r="N12" s="88"/>
      <c r="O12" s="86"/>
    </row>
    <row r="13" spans="1:15" ht="15" customHeight="1">
      <c r="A13" s="50"/>
      <c r="B13" s="87"/>
      <c r="C13" s="86"/>
      <c r="D13" s="50"/>
      <c r="E13" s="88"/>
      <c r="F13" s="86"/>
      <c r="G13" s="50"/>
      <c r="H13" s="88"/>
      <c r="I13" s="86"/>
      <c r="J13" s="49"/>
      <c r="K13" s="123"/>
      <c r="L13" s="86"/>
      <c r="M13" s="50"/>
      <c r="N13" s="88"/>
      <c r="O13" s="86"/>
    </row>
    <row r="14" spans="1:15" ht="15" customHeight="1">
      <c r="A14" s="97"/>
      <c r="B14" s="98"/>
      <c r="C14" s="99"/>
      <c r="D14" s="97"/>
      <c r="E14" s="100"/>
      <c r="F14" s="99"/>
      <c r="G14" s="97"/>
      <c r="H14" s="100"/>
      <c r="I14" s="99"/>
      <c r="J14" s="252"/>
      <c r="K14" s="124"/>
      <c r="L14" s="99"/>
      <c r="M14" s="97"/>
      <c r="N14" s="100"/>
      <c r="O14" s="99"/>
    </row>
    <row r="15" spans="1:15" ht="15" customHeight="1" thickBot="1">
      <c r="A15" s="212" t="s">
        <v>29</v>
      </c>
      <c r="B15" s="213">
        <f>SUM(B8:B14)</f>
        <v>0</v>
      </c>
      <c r="C15" s="214">
        <f>SUM(C8:C14)</f>
        <v>0</v>
      </c>
      <c r="D15" s="212" t="s">
        <v>29</v>
      </c>
      <c r="E15" s="213">
        <f>SUM(E8:E14)</f>
        <v>0</v>
      </c>
      <c r="F15" s="214">
        <f>SUM(F8:F14)</f>
        <v>0</v>
      </c>
      <c r="G15" s="212" t="s">
        <v>29</v>
      </c>
      <c r="H15" s="213">
        <f>SUM(H8:H14)</f>
        <v>570</v>
      </c>
      <c r="I15" s="214">
        <f>SUM(I8:I14)</f>
        <v>0</v>
      </c>
      <c r="J15" s="221" t="s">
        <v>29</v>
      </c>
      <c r="K15" s="222">
        <f>SUM(K12:K14)</f>
        <v>0</v>
      </c>
      <c r="L15" s="214">
        <f>SUM(L12:L14)</f>
        <v>0</v>
      </c>
      <c r="M15" s="212" t="s">
        <v>29</v>
      </c>
      <c r="N15" s="213">
        <f>SUM(N8:N14)</f>
        <v>3805</v>
      </c>
      <c r="O15" s="214">
        <f>SUM(O8:O14)</f>
        <v>0</v>
      </c>
    </row>
    <row r="16" ht="7.5" customHeight="1" thickBot="1"/>
    <row r="17" spans="1:13" ht="18" customHeight="1" thickBot="1">
      <c r="A17" s="66" t="s">
        <v>259</v>
      </c>
      <c r="B17" s="67"/>
      <c r="C17" s="68" t="s">
        <v>117</v>
      </c>
      <c r="D17" s="69" t="s">
        <v>50</v>
      </c>
      <c r="E17" s="70"/>
      <c r="F17" s="71" t="s">
        <v>6</v>
      </c>
      <c r="G17" s="114">
        <f>B24+E24+H24+K24+N24</f>
        <v>1778</v>
      </c>
      <c r="H17" s="73" t="s">
        <v>7</v>
      </c>
      <c r="I17" s="74">
        <f>C24+F24+I24+L24+O24</f>
        <v>0</v>
      </c>
      <c r="J17" s="125"/>
      <c r="M17" s="103"/>
    </row>
    <row r="18" ht="4.5" customHeight="1" thickBot="1"/>
    <row r="19" spans="1:15" ht="15" customHeight="1">
      <c r="A19" s="115" t="s">
        <v>8</v>
      </c>
      <c r="B19" s="116"/>
      <c r="C19" s="117"/>
      <c r="D19" s="118" t="s">
        <v>9</v>
      </c>
      <c r="E19" s="116"/>
      <c r="F19" s="117"/>
      <c r="G19" s="118" t="s">
        <v>10</v>
      </c>
      <c r="H19" s="116"/>
      <c r="I19" s="117"/>
      <c r="J19" s="119" t="s">
        <v>150</v>
      </c>
      <c r="K19" s="116"/>
      <c r="L19" s="117"/>
      <c r="M19" s="118" t="s">
        <v>32</v>
      </c>
      <c r="N19" s="116"/>
      <c r="O19" s="117"/>
    </row>
    <row r="20" spans="1:15" ht="15" customHeight="1">
      <c r="A20" s="81" t="s">
        <v>13</v>
      </c>
      <c r="B20" s="82" t="s">
        <v>14</v>
      </c>
      <c r="C20" s="83" t="s">
        <v>157</v>
      </c>
      <c r="D20" s="81" t="s">
        <v>13</v>
      </c>
      <c r="E20" s="82" t="s">
        <v>14</v>
      </c>
      <c r="F20" s="83" t="s">
        <v>157</v>
      </c>
      <c r="G20" s="81" t="s">
        <v>13</v>
      </c>
      <c r="H20" s="82" t="s">
        <v>14</v>
      </c>
      <c r="I20" s="83" t="s">
        <v>157</v>
      </c>
      <c r="J20" s="81" t="s">
        <v>13</v>
      </c>
      <c r="K20" s="82" t="s">
        <v>14</v>
      </c>
      <c r="L20" s="83" t="s">
        <v>157</v>
      </c>
      <c r="M20" s="81" t="s">
        <v>13</v>
      </c>
      <c r="N20" s="82" t="s">
        <v>14</v>
      </c>
      <c r="O20" s="83" t="s">
        <v>157</v>
      </c>
    </row>
    <row r="21" spans="1:15" ht="15" customHeight="1">
      <c r="A21" s="50"/>
      <c r="B21" s="87"/>
      <c r="C21" s="86"/>
      <c r="D21" s="50"/>
      <c r="E21" s="88"/>
      <c r="F21" s="86"/>
      <c r="G21" s="50" t="s">
        <v>51</v>
      </c>
      <c r="H21" s="88">
        <v>70</v>
      </c>
      <c r="I21" s="86"/>
      <c r="J21" s="50"/>
      <c r="K21" s="88"/>
      <c r="L21" s="86"/>
      <c r="M21" s="50" t="s">
        <v>93</v>
      </c>
      <c r="N21" s="88">
        <v>1708</v>
      </c>
      <c r="O21" s="86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252"/>
      <c r="K22" s="88"/>
      <c r="L22" s="86"/>
      <c r="M22" s="50"/>
      <c r="N22" s="88"/>
      <c r="O22" s="86"/>
    </row>
    <row r="23" spans="1:15" ht="15" customHeight="1">
      <c r="A23" s="126"/>
      <c r="B23" s="127"/>
      <c r="C23" s="99"/>
      <c r="D23" s="126"/>
      <c r="E23" s="128"/>
      <c r="F23" s="99"/>
      <c r="G23" s="126"/>
      <c r="H23" s="128"/>
      <c r="I23" s="99"/>
      <c r="J23" s="129"/>
      <c r="K23" s="128"/>
      <c r="L23" s="99"/>
      <c r="M23" s="129"/>
      <c r="N23" s="128"/>
      <c r="O23" s="99"/>
    </row>
    <row r="24" spans="1:15" ht="15" customHeight="1" thickBot="1">
      <c r="A24" s="212" t="s">
        <v>29</v>
      </c>
      <c r="B24" s="213">
        <f>SUM(B21:B23)</f>
        <v>0</v>
      </c>
      <c r="C24" s="214">
        <f>SUM(C21:C23)</f>
        <v>0</v>
      </c>
      <c r="D24" s="212" t="s">
        <v>29</v>
      </c>
      <c r="E24" s="213">
        <f>SUM(E21:E23)</f>
        <v>0</v>
      </c>
      <c r="F24" s="214">
        <f>SUM(F21:F23)</f>
        <v>0</v>
      </c>
      <c r="G24" s="212" t="s">
        <v>29</v>
      </c>
      <c r="H24" s="213">
        <f>SUM(H21:H23)</f>
        <v>70</v>
      </c>
      <c r="I24" s="214">
        <f>SUM(I21:I23)</f>
        <v>0</v>
      </c>
      <c r="J24" s="212" t="s">
        <v>29</v>
      </c>
      <c r="K24" s="213">
        <f>SUM(K21:K23)</f>
        <v>0</v>
      </c>
      <c r="L24" s="214">
        <f>SUM(L21:L23)</f>
        <v>0</v>
      </c>
      <c r="M24" s="212" t="s">
        <v>29</v>
      </c>
      <c r="N24" s="213">
        <f>SUM(N21:N23)</f>
        <v>1708</v>
      </c>
      <c r="O24" s="214">
        <f>SUM(O21:O23)</f>
        <v>0</v>
      </c>
    </row>
    <row r="25" ht="8.25" customHeight="1" thickBot="1"/>
    <row r="26" spans="1:13" ht="18" customHeight="1" thickBot="1">
      <c r="A26" s="66" t="s">
        <v>259</v>
      </c>
      <c r="B26" s="67"/>
      <c r="C26" s="68" t="s">
        <v>116</v>
      </c>
      <c r="D26" s="69" t="s">
        <v>47</v>
      </c>
      <c r="E26" s="70"/>
      <c r="F26" s="71" t="s">
        <v>6</v>
      </c>
      <c r="G26" s="114">
        <f>B35+E35+H35+K35+N35</f>
        <v>4176</v>
      </c>
      <c r="H26" s="73" t="s">
        <v>7</v>
      </c>
      <c r="I26" s="74">
        <f>C35+F35+I35+L35+O35</f>
        <v>0</v>
      </c>
      <c r="J26" s="1"/>
      <c r="M26" s="103"/>
    </row>
    <row r="27" ht="4.5" customHeight="1" thickBot="1"/>
    <row r="28" spans="1:15" ht="15" customHeight="1">
      <c r="A28" s="115" t="s">
        <v>8</v>
      </c>
      <c r="B28" s="116"/>
      <c r="C28" s="117"/>
      <c r="D28" s="118" t="s">
        <v>9</v>
      </c>
      <c r="E28" s="116"/>
      <c r="F28" s="117"/>
      <c r="G28" s="118" t="s">
        <v>10</v>
      </c>
      <c r="H28" s="116"/>
      <c r="I28" s="117"/>
      <c r="J28" s="119" t="s">
        <v>150</v>
      </c>
      <c r="K28" s="116"/>
      <c r="L28" s="117"/>
      <c r="M28" s="118" t="s">
        <v>32</v>
      </c>
      <c r="N28" s="116"/>
      <c r="O28" s="117"/>
    </row>
    <row r="29" spans="1:15" ht="15" customHeight="1">
      <c r="A29" s="81" t="s">
        <v>13</v>
      </c>
      <c r="B29" s="82" t="s">
        <v>14</v>
      </c>
      <c r="C29" s="83" t="s">
        <v>157</v>
      </c>
      <c r="D29" s="81" t="s">
        <v>13</v>
      </c>
      <c r="E29" s="82" t="s">
        <v>14</v>
      </c>
      <c r="F29" s="83" t="s">
        <v>157</v>
      </c>
      <c r="G29" s="81" t="s">
        <v>13</v>
      </c>
      <c r="H29" s="82" t="s">
        <v>14</v>
      </c>
      <c r="I29" s="83" t="s">
        <v>157</v>
      </c>
      <c r="J29" s="81" t="s">
        <v>13</v>
      </c>
      <c r="K29" s="82" t="s">
        <v>14</v>
      </c>
      <c r="L29" s="83" t="s">
        <v>157</v>
      </c>
      <c r="M29" s="81" t="s">
        <v>13</v>
      </c>
      <c r="N29" s="82" t="s">
        <v>14</v>
      </c>
      <c r="O29" s="83" t="s">
        <v>157</v>
      </c>
    </row>
    <row r="30" spans="1:15" ht="15" customHeight="1">
      <c r="A30" s="50" t="s">
        <v>49</v>
      </c>
      <c r="B30" s="88">
        <v>68</v>
      </c>
      <c r="C30" s="86"/>
      <c r="D30" s="50"/>
      <c r="E30" s="88"/>
      <c r="F30" s="86"/>
      <c r="G30" s="50" t="s">
        <v>48</v>
      </c>
      <c r="H30" s="88">
        <v>150</v>
      </c>
      <c r="I30" s="86"/>
      <c r="J30" s="50"/>
      <c r="K30" s="88"/>
      <c r="L30" s="86"/>
      <c r="M30" s="50" t="s">
        <v>217</v>
      </c>
      <c r="N30" s="88">
        <v>2000</v>
      </c>
      <c r="O30" s="86"/>
    </row>
    <row r="31" spans="1:15" ht="15" customHeight="1">
      <c r="A31" s="50"/>
      <c r="B31" s="88"/>
      <c r="C31" s="86"/>
      <c r="D31" s="50"/>
      <c r="E31" s="88"/>
      <c r="F31" s="86"/>
      <c r="G31" s="50"/>
      <c r="H31" s="88"/>
      <c r="I31" s="86"/>
      <c r="J31" s="252"/>
      <c r="K31" s="88"/>
      <c r="L31" s="86"/>
      <c r="M31" s="50" t="s">
        <v>215</v>
      </c>
      <c r="N31" s="88">
        <v>929</v>
      </c>
      <c r="O31" s="86"/>
    </row>
    <row r="32" spans="1:15" ht="15" customHeight="1">
      <c r="A32" s="50"/>
      <c r="B32" s="87"/>
      <c r="C32" s="86"/>
      <c r="D32" s="50"/>
      <c r="E32" s="88"/>
      <c r="F32" s="86"/>
      <c r="G32" s="50"/>
      <c r="H32" s="88"/>
      <c r="I32" s="86"/>
      <c r="J32" s="50"/>
      <c r="K32" s="88"/>
      <c r="L32" s="86"/>
      <c r="M32" s="50" t="s">
        <v>216</v>
      </c>
      <c r="N32" s="88">
        <v>1029</v>
      </c>
      <c r="O32" s="86"/>
    </row>
    <row r="33" spans="1:15" ht="15" customHeight="1">
      <c r="A33" s="50"/>
      <c r="B33" s="87"/>
      <c r="C33" s="86"/>
      <c r="D33" s="224"/>
      <c r="E33" s="88"/>
      <c r="F33" s="86"/>
      <c r="G33" s="50"/>
      <c r="H33" s="88"/>
      <c r="I33" s="86"/>
      <c r="J33" s="50"/>
      <c r="K33" s="88"/>
      <c r="L33" s="86"/>
      <c r="M33" s="50"/>
      <c r="N33" s="88"/>
      <c r="O33" s="86"/>
    </row>
    <row r="34" spans="1:15" ht="15" customHeight="1">
      <c r="A34" s="97"/>
      <c r="B34" s="98"/>
      <c r="C34" s="99"/>
      <c r="D34" s="97"/>
      <c r="E34" s="100"/>
      <c r="F34" s="99"/>
      <c r="G34" s="97"/>
      <c r="H34" s="100"/>
      <c r="I34" s="99"/>
      <c r="J34" s="252"/>
      <c r="K34" s="100"/>
      <c r="L34" s="99"/>
      <c r="M34" s="97"/>
      <c r="N34" s="100"/>
      <c r="O34" s="99"/>
    </row>
    <row r="35" spans="1:15" ht="15" customHeight="1" thickBot="1">
      <c r="A35" s="212" t="s">
        <v>29</v>
      </c>
      <c r="B35" s="213">
        <f>SUM(B30:B34)</f>
        <v>68</v>
      </c>
      <c r="C35" s="214">
        <f>SUM(C30:C34)</f>
        <v>0</v>
      </c>
      <c r="D35" s="212" t="s">
        <v>29</v>
      </c>
      <c r="E35" s="213">
        <f>SUM(E30:E34)</f>
        <v>0</v>
      </c>
      <c r="F35" s="214">
        <f>SUM(F30:F34)</f>
        <v>0</v>
      </c>
      <c r="G35" s="212" t="s">
        <v>29</v>
      </c>
      <c r="H35" s="213">
        <f>SUM(H30:H34)</f>
        <v>150</v>
      </c>
      <c r="I35" s="214">
        <f>SUM(I30:I34)</f>
        <v>0</v>
      </c>
      <c r="J35" s="212" t="s">
        <v>29</v>
      </c>
      <c r="K35" s="213">
        <f>SUM(K30:K34)</f>
        <v>0</v>
      </c>
      <c r="L35" s="214">
        <f>SUM(L30:L34)</f>
        <v>0</v>
      </c>
      <c r="M35" s="212" t="s">
        <v>29</v>
      </c>
      <c r="N35" s="213">
        <f>SUM(N30:N34)</f>
        <v>3958</v>
      </c>
      <c r="O35" s="214">
        <f>SUM(O30:O34)</f>
        <v>0</v>
      </c>
    </row>
    <row r="36" spans="13:15" ht="8.25" customHeight="1" thickBot="1">
      <c r="M36" s="64"/>
      <c r="N36" s="65"/>
      <c r="O36" s="65"/>
    </row>
    <row r="37" spans="1:10" ht="18" customHeight="1" thickBot="1">
      <c r="A37" s="66" t="s">
        <v>259</v>
      </c>
      <c r="B37" s="67"/>
      <c r="C37" s="68" t="s">
        <v>115</v>
      </c>
      <c r="D37" s="69" t="s">
        <v>44</v>
      </c>
      <c r="E37" s="70"/>
      <c r="F37" s="71" t="s">
        <v>6</v>
      </c>
      <c r="G37" s="114">
        <f>B59+E59+H59+K44+K59+N59</f>
        <v>9101</v>
      </c>
      <c r="H37" s="73" t="s">
        <v>7</v>
      </c>
      <c r="I37" s="74">
        <f>C59+F59+I59+L44+L59+O59</f>
        <v>0</v>
      </c>
      <c r="J37" s="1"/>
    </row>
    <row r="38" ht="4.5" customHeight="1" thickBot="1"/>
    <row r="39" spans="1:15" ht="15" customHeight="1">
      <c r="A39" s="115" t="s">
        <v>8</v>
      </c>
      <c r="B39" s="116"/>
      <c r="C39" s="117"/>
      <c r="D39" s="118" t="s">
        <v>9</v>
      </c>
      <c r="E39" s="116"/>
      <c r="F39" s="117"/>
      <c r="G39" s="118" t="s">
        <v>10</v>
      </c>
      <c r="H39" s="116"/>
      <c r="I39" s="117"/>
      <c r="J39" s="118" t="s">
        <v>31</v>
      </c>
      <c r="K39" s="116"/>
      <c r="L39" s="117"/>
      <c r="M39" s="118" t="s">
        <v>32</v>
      </c>
      <c r="N39" s="116"/>
      <c r="O39" s="117"/>
    </row>
    <row r="40" spans="1:15" ht="15" customHeight="1">
      <c r="A40" s="81" t="s">
        <v>13</v>
      </c>
      <c r="B40" s="82" t="s">
        <v>14</v>
      </c>
      <c r="C40" s="83" t="s">
        <v>157</v>
      </c>
      <c r="D40" s="81" t="s">
        <v>13</v>
      </c>
      <c r="E40" s="82" t="s">
        <v>14</v>
      </c>
      <c r="F40" s="83" t="s">
        <v>157</v>
      </c>
      <c r="G40" s="81" t="s">
        <v>13</v>
      </c>
      <c r="H40" s="82" t="s">
        <v>14</v>
      </c>
      <c r="I40" s="83" t="s">
        <v>157</v>
      </c>
      <c r="J40" s="81" t="s">
        <v>13</v>
      </c>
      <c r="K40" s="82" t="s">
        <v>14</v>
      </c>
      <c r="L40" s="83" t="s">
        <v>157</v>
      </c>
      <c r="M40" s="81" t="s">
        <v>13</v>
      </c>
      <c r="N40" s="82" t="s">
        <v>14</v>
      </c>
      <c r="O40" s="83" t="s">
        <v>157</v>
      </c>
    </row>
    <row r="41" spans="1:15" ht="15" customHeight="1">
      <c r="A41" s="130" t="s">
        <v>183</v>
      </c>
      <c r="B41" s="85"/>
      <c r="C41" s="86"/>
      <c r="D41" s="130" t="s">
        <v>183</v>
      </c>
      <c r="E41" s="85"/>
      <c r="F41" s="86"/>
      <c r="G41" s="130" t="s">
        <v>183</v>
      </c>
      <c r="H41" s="85"/>
      <c r="I41" s="86"/>
      <c r="J41" s="130" t="s">
        <v>183</v>
      </c>
      <c r="K41" s="85"/>
      <c r="L41" s="86"/>
      <c r="M41" s="130" t="s">
        <v>183</v>
      </c>
      <c r="N41" s="85"/>
      <c r="O41" s="86"/>
    </row>
    <row r="42" spans="1:15" ht="15" customHeight="1">
      <c r="A42" s="50"/>
      <c r="B42" s="87">
        <v>0</v>
      </c>
      <c r="C42" s="86"/>
      <c r="D42" s="50"/>
      <c r="E42" s="88"/>
      <c r="F42" s="86"/>
      <c r="G42" s="50" t="s">
        <v>45</v>
      </c>
      <c r="H42" s="88">
        <v>500</v>
      </c>
      <c r="I42" s="86"/>
      <c r="J42" s="261"/>
      <c r="K42" s="263"/>
      <c r="L42" s="262"/>
      <c r="M42" s="50" t="s">
        <v>199</v>
      </c>
      <c r="N42" s="88">
        <v>2273</v>
      </c>
      <c r="O42" s="86"/>
    </row>
    <row r="43" spans="1:15" ht="15" customHeight="1">
      <c r="A43" s="224"/>
      <c r="B43" s="87"/>
      <c r="C43" s="86"/>
      <c r="D43" s="50"/>
      <c r="E43" s="88"/>
      <c r="F43" s="86"/>
      <c r="G43" s="50" t="s">
        <v>46</v>
      </c>
      <c r="H43" s="88">
        <v>310</v>
      </c>
      <c r="I43" s="86"/>
      <c r="J43" s="126"/>
      <c r="K43" s="128"/>
      <c r="L43" s="99"/>
      <c r="M43" s="50" t="s">
        <v>200</v>
      </c>
      <c r="N43" s="88">
        <v>2107</v>
      </c>
      <c r="O43" s="86"/>
    </row>
    <row r="44" spans="1:15" ht="15" customHeight="1" thickBot="1">
      <c r="A44" s="50"/>
      <c r="B44" s="87"/>
      <c r="C44" s="86"/>
      <c r="D44" s="239"/>
      <c r="E44" s="88"/>
      <c r="F44" s="86"/>
      <c r="G44" s="50"/>
      <c r="H44" s="88"/>
      <c r="I44" s="86"/>
      <c r="J44" s="212" t="s">
        <v>29</v>
      </c>
      <c r="K44" s="213">
        <f>SUM(K42:K43)</f>
        <v>0</v>
      </c>
      <c r="L44" s="214">
        <f>SUM(L42:L43)</f>
        <v>0</v>
      </c>
      <c r="M44" s="50" t="s">
        <v>201</v>
      </c>
      <c r="N44" s="88">
        <v>2142</v>
      </c>
      <c r="O44" s="86"/>
    </row>
    <row r="45" spans="1:15" ht="15" customHeight="1">
      <c r="A45" s="50"/>
      <c r="B45" s="87"/>
      <c r="C45" s="86"/>
      <c r="D45" s="50"/>
      <c r="E45" s="88"/>
      <c r="F45" s="86"/>
      <c r="G45" s="50"/>
      <c r="H45" s="88"/>
      <c r="I45" s="86"/>
      <c r="J45" s="131" t="s">
        <v>150</v>
      </c>
      <c r="K45" s="132"/>
      <c r="L45" s="133"/>
      <c r="M45" s="51"/>
      <c r="N45" s="91"/>
      <c r="O45" s="86"/>
    </row>
    <row r="46" spans="1:15" ht="15" customHeight="1">
      <c r="A46" s="50"/>
      <c r="B46" s="87"/>
      <c r="C46" s="86"/>
      <c r="D46" s="50"/>
      <c r="E46" s="88"/>
      <c r="F46" s="86"/>
      <c r="G46" s="50"/>
      <c r="H46" s="88"/>
      <c r="I46" s="86"/>
      <c r="J46" s="81" t="s">
        <v>13</v>
      </c>
      <c r="K46" s="82" t="s">
        <v>14</v>
      </c>
      <c r="L46" s="83" t="s">
        <v>157</v>
      </c>
      <c r="M46" s="51"/>
      <c r="N46" s="91"/>
      <c r="O46" s="86"/>
    </row>
    <row r="47" spans="1:15" ht="15" customHeight="1">
      <c r="A47" s="50"/>
      <c r="B47" s="87"/>
      <c r="C47" s="86"/>
      <c r="D47" s="50"/>
      <c r="E47" s="88"/>
      <c r="F47" s="86"/>
      <c r="G47" s="50"/>
      <c r="H47" s="88"/>
      <c r="I47" s="86"/>
      <c r="J47" s="130" t="s">
        <v>183</v>
      </c>
      <c r="K47" s="88"/>
      <c r="L47" s="86"/>
      <c r="M47" s="51"/>
      <c r="N47" s="91"/>
      <c r="O47" s="86"/>
    </row>
    <row r="48" spans="1:15" ht="15" customHeight="1">
      <c r="A48" s="50"/>
      <c r="B48" s="87"/>
      <c r="C48" s="86"/>
      <c r="D48" s="50"/>
      <c r="E48" s="88"/>
      <c r="F48" s="86"/>
      <c r="G48" s="50"/>
      <c r="H48" s="88"/>
      <c r="I48" s="86"/>
      <c r="J48" s="50"/>
      <c r="K48" s="88"/>
      <c r="L48" s="86"/>
      <c r="M48" s="51"/>
      <c r="N48" s="91"/>
      <c r="O48" s="86"/>
    </row>
    <row r="49" spans="1:15" ht="15" customHeight="1">
      <c r="A49" s="50"/>
      <c r="B49" s="87"/>
      <c r="C49" s="86"/>
      <c r="D49" s="50"/>
      <c r="E49" s="88"/>
      <c r="F49" s="86"/>
      <c r="G49" s="50"/>
      <c r="H49" s="88"/>
      <c r="I49" s="86"/>
      <c r="J49" s="50"/>
      <c r="K49" s="88"/>
      <c r="L49" s="86"/>
      <c r="M49" s="51"/>
      <c r="N49" s="88"/>
      <c r="O49" s="86"/>
    </row>
    <row r="50" spans="1:15" ht="15" customHeight="1">
      <c r="A50" s="50"/>
      <c r="B50" s="87"/>
      <c r="C50" s="86"/>
      <c r="D50" s="50"/>
      <c r="E50" s="88"/>
      <c r="F50" s="86"/>
      <c r="G50" s="50"/>
      <c r="H50" s="88"/>
      <c r="I50" s="86"/>
      <c r="J50" s="50"/>
      <c r="K50" s="88"/>
      <c r="L50" s="86"/>
      <c r="M50" s="51"/>
      <c r="N50" s="88"/>
      <c r="O50" s="86"/>
    </row>
    <row r="51" spans="1:15" ht="15" customHeight="1">
      <c r="A51" s="50"/>
      <c r="B51" s="87"/>
      <c r="C51" s="86"/>
      <c r="D51" s="50"/>
      <c r="E51" s="88"/>
      <c r="F51" s="86"/>
      <c r="G51" s="50"/>
      <c r="H51" s="88"/>
      <c r="I51" s="86"/>
      <c r="J51" s="252"/>
      <c r="K51" s="128"/>
      <c r="L51" s="99"/>
      <c r="M51" s="126"/>
      <c r="N51" s="128"/>
      <c r="O51" s="99"/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203" t="s">
        <v>163</v>
      </c>
      <c r="K52" s="204">
        <f>SUM(K48:K51)</f>
        <v>0</v>
      </c>
      <c r="L52" s="205">
        <f>SUM(L48:L51)</f>
        <v>0</v>
      </c>
      <c r="M52" s="203" t="s">
        <v>163</v>
      </c>
      <c r="N52" s="204">
        <f>SUM(N42:N51)</f>
        <v>6522</v>
      </c>
      <c r="O52" s="205">
        <f>SUM(O42:O51)</f>
        <v>0</v>
      </c>
    </row>
    <row r="53" spans="1:15" ht="15" customHeight="1">
      <c r="A53" s="50"/>
      <c r="B53" s="87"/>
      <c r="C53" s="86"/>
      <c r="D53" s="50"/>
      <c r="E53" s="88"/>
      <c r="F53" s="86"/>
      <c r="G53" s="50"/>
      <c r="H53" s="88"/>
      <c r="I53" s="86"/>
      <c r="J53" s="49" t="s">
        <v>184</v>
      </c>
      <c r="K53" s="88"/>
      <c r="L53" s="93"/>
      <c r="M53" s="49" t="s">
        <v>184</v>
      </c>
      <c r="N53" s="134"/>
      <c r="O53" s="93"/>
    </row>
    <row r="54" spans="1:15" ht="15" customHeight="1">
      <c r="A54" s="50"/>
      <c r="B54" s="87"/>
      <c r="C54" s="86"/>
      <c r="D54" s="50"/>
      <c r="E54" s="88"/>
      <c r="F54" s="86"/>
      <c r="G54" s="50"/>
      <c r="H54" s="88"/>
      <c r="I54" s="86"/>
      <c r="J54" s="50"/>
      <c r="K54" s="88"/>
      <c r="L54" s="86"/>
      <c r="M54" s="50" t="s">
        <v>160</v>
      </c>
      <c r="N54" s="88">
        <v>422</v>
      </c>
      <c r="O54" s="86"/>
    </row>
    <row r="55" spans="1:15" ht="15" customHeight="1">
      <c r="A55" s="50"/>
      <c r="B55" s="87"/>
      <c r="C55" s="86"/>
      <c r="D55" s="50"/>
      <c r="E55" s="88"/>
      <c r="F55" s="86"/>
      <c r="G55" s="50"/>
      <c r="H55" s="88"/>
      <c r="I55" s="86"/>
      <c r="J55" s="50"/>
      <c r="K55" s="88"/>
      <c r="L55" s="86"/>
      <c r="M55" s="50" t="s">
        <v>52</v>
      </c>
      <c r="N55" s="88">
        <v>1347</v>
      </c>
      <c r="O55" s="86"/>
    </row>
    <row r="56" spans="1:15" ht="15" customHeight="1">
      <c r="A56" s="50"/>
      <c r="B56" s="87"/>
      <c r="C56" s="86"/>
      <c r="D56" s="50"/>
      <c r="E56" s="88"/>
      <c r="F56" s="86"/>
      <c r="G56" s="50"/>
      <c r="H56" s="88"/>
      <c r="I56" s="86"/>
      <c r="J56" s="252"/>
      <c r="K56" s="88"/>
      <c r="L56" s="86"/>
      <c r="M56" s="50"/>
      <c r="N56" s="257"/>
      <c r="O56" s="86"/>
    </row>
    <row r="57" spans="1:15" ht="15" customHeight="1">
      <c r="A57" s="126"/>
      <c r="B57" s="127"/>
      <c r="C57" s="99"/>
      <c r="D57" s="126"/>
      <c r="E57" s="128"/>
      <c r="F57" s="99"/>
      <c r="G57" s="126"/>
      <c r="H57" s="128"/>
      <c r="I57" s="99"/>
      <c r="J57" s="126"/>
      <c r="K57" s="128"/>
      <c r="L57" s="99"/>
      <c r="M57" s="97"/>
      <c r="N57" s="128"/>
      <c r="O57" s="99"/>
    </row>
    <row r="58" spans="1:15" ht="15" customHeight="1">
      <c r="A58" s="97"/>
      <c r="B58" s="98"/>
      <c r="C58" s="99"/>
      <c r="D58" s="97"/>
      <c r="E58" s="100"/>
      <c r="F58" s="99"/>
      <c r="G58" s="97"/>
      <c r="H58" s="100"/>
      <c r="I58" s="99"/>
      <c r="J58" s="215" t="s">
        <v>163</v>
      </c>
      <c r="K58" s="218">
        <f>SUM(K54:K56)</f>
        <v>0</v>
      </c>
      <c r="L58" s="217">
        <f>SUM(L54:L56)</f>
        <v>0</v>
      </c>
      <c r="M58" s="215" t="s">
        <v>163</v>
      </c>
      <c r="N58" s="218">
        <f>SUM(N54:N56)</f>
        <v>1769</v>
      </c>
      <c r="O58" s="217">
        <f>SUM(O54:O56)</f>
        <v>0</v>
      </c>
    </row>
    <row r="59" spans="1:15" ht="15" customHeight="1" thickBot="1">
      <c r="A59" s="212" t="s">
        <v>29</v>
      </c>
      <c r="B59" s="213">
        <f>SUM(B42:B58)</f>
        <v>0</v>
      </c>
      <c r="C59" s="214">
        <f>SUM(C42:C58)</f>
        <v>0</v>
      </c>
      <c r="D59" s="212" t="s">
        <v>29</v>
      </c>
      <c r="E59" s="213">
        <f>SUM(E42:E58)</f>
        <v>0</v>
      </c>
      <c r="F59" s="214">
        <f>SUM(F42:F58)</f>
        <v>0</v>
      </c>
      <c r="G59" s="212" t="s">
        <v>29</v>
      </c>
      <c r="H59" s="213">
        <f>SUM(H42:H58)</f>
        <v>810</v>
      </c>
      <c r="I59" s="214">
        <f>SUM(I42:I58)</f>
        <v>0</v>
      </c>
      <c r="J59" s="212" t="s">
        <v>29</v>
      </c>
      <c r="K59" s="213">
        <f>SUM(K52,K58)</f>
        <v>0</v>
      </c>
      <c r="L59" s="214">
        <f>SUM(L52,L58)</f>
        <v>0</v>
      </c>
      <c r="M59" s="212" t="s">
        <v>29</v>
      </c>
      <c r="N59" s="213">
        <f>SUM(N52,N58)</f>
        <v>8291</v>
      </c>
      <c r="O59" s="214">
        <f>SUM(O52,O58)</f>
        <v>0</v>
      </c>
    </row>
    <row r="60" ht="7.5" customHeight="1" thickBot="1"/>
    <row r="61" spans="1:13" ht="18" customHeight="1" thickBot="1">
      <c r="A61" s="66" t="s">
        <v>259</v>
      </c>
      <c r="B61" s="67"/>
      <c r="C61" s="68">
        <v>45203</v>
      </c>
      <c r="D61" s="69" t="s">
        <v>69</v>
      </c>
      <c r="E61" s="70"/>
      <c r="F61" s="71" t="s">
        <v>6</v>
      </c>
      <c r="G61" s="72">
        <f>B88+E88+H88+K70+K88+N88</f>
        <v>19932</v>
      </c>
      <c r="H61" s="73" t="s">
        <v>7</v>
      </c>
      <c r="I61" s="74">
        <f>C88+F88+I88+L70+L88+O88</f>
        <v>0</v>
      </c>
      <c r="J61" s="1"/>
      <c r="M61" s="103"/>
    </row>
    <row r="62" ht="4.5" customHeight="1" thickBot="1"/>
    <row r="63" spans="1:15" ht="15" customHeight="1">
      <c r="A63" s="77" t="s">
        <v>8</v>
      </c>
      <c r="B63" s="78"/>
      <c r="C63" s="79"/>
      <c r="D63" s="80" t="s">
        <v>9</v>
      </c>
      <c r="E63" s="78"/>
      <c r="F63" s="79"/>
      <c r="G63" s="80" t="s">
        <v>10</v>
      </c>
      <c r="H63" s="78"/>
      <c r="I63" s="79"/>
      <c r="J63" s="80" t="s">
        <v>31</v>
      </c>
      <c r="K63" s="78"/>
      <c r="L63" s="79"/>
      <c r="M63" s="80" t="s">
        <v>12</v>
      </c>
      <c r="N63" s="78"/>
      <c r="O63" s="79"/>
    </row>
    <row r="64" spans="1:15" ht="15" customHeight="1">
      <c r="A64" s="81" t="s">
        <v>13</v>
      </c>
      <c r="B64" s="82" t="s">
        <v>14</v>
      </c>
      <c r="C64" s="83" t="s">
        <v>157</v>
      </c>
      <c r="D64" s="81" t="s">
        <v>13</v>
      </c>
      <c r="E64" s="82" t="s">
        <v>14</v>
      </c>
      <c r="F64" s="83" t="s">
        <v>157</v>
      </c>
      <c r="G64" s="81" t="s">
        <v>13</v>
      </c>
      <c r="H64" s="82" t="s">
        <v>14</v>
      </c>
      <c r="I64" s="83" t="s">
        <v>157</v>
      </c>
      <c r="J64" s="81" t="s">
        <v>13</v>
      </c>
      <c r="K64" s="82" t="s">
        <v>14</v>
      </c>
      <c r="L64" s="83" t="s">
        <v>157</v>
      </c>
      <c r="M64" s="81" t="s">
        <v>13</v>
      </c>
      <c r="N64" s="82" t="s">
        <v>14</v>
      </c>
      <c r="O64" s="83" t="s">
        <v>157</v>
      </c>
    </row>
    <row r="65" spans="1:15" ht="15" customHeight="1">
      <c r="A65" s="84" t="s">
        <v>170</v>
      </c>
      <c r="B65" s="85"/>
      <c r="C65" s="86"/>
      <c r="D65" s="84" t="s">
        <v>170</v>
      </c>
      <c r="E65" s="85"/>
      <c r="F65" s="86"/>
      <c r="G65" s="84" t="s">
        <v>170</v>
      </c>
      <c r="H65" s="85"/>
      <c r="I65" s="86"/>
      <c r="J65" s="84" t="s">
        <v>170</v>
      </c>
      <c r="K65" s="85"/>
      <c r="L65" s="86"/>
      <c r="M65" s="84" t="s">
        <v>170</v>
      </c>
      <c r="N65" s="85"/>
      <c r="O65" s="86"/>
    </row>
    <row r="66" spans="1:15" ht="15" customHeight="1">
      <c r="A66" s="51" t="s">
        <v>70</v>
      </c>
      <c r="B66" s="96">
        <v>1070</v>
      </c>
      <c r="C66" s="86"/>
      <c r="D66" s="51" t="s">
        <v>152</v>
      </c>
      <c r="E66" s="91">
        <v>680</v>
      </c>
      <c r="F66" s="86"/>
      <c r="G66" s="51" t="s">
        <v>153</v>
      </c>
      <c r="H66" s="91">
        <v>770</v>
      </c>
      <c r="I66" s="86"/>
      <c r="J66" s="51"/>
      <c r="K66" s="91"/>
      <c r="L66" s="86"/>
      <c r="M66" s="51" t="s">
        <v>192</v>
      </c>
      <c r="N66" s="91">
        <v>2191</v>
      </c>
      <c r="O66" s="86"/>
    </row>
    <row r="67" spans="1:15" ht="15" customHeight="1">
      <c r="A67" s="51" t="s">
        <v>71</v>
      </c>
      <c r="B67" s="96">
        <v>1600</v>
      </c>
      <c r="C67" s="86"/>
      <c r="D67" s="51" t="s">
        <v>72</v>
      </c>
      <c r="E67" s="91">
        <v>280</v>
      </c>
      <c r="F67" s="86"/>
      <c r="G67" s="51" t="s">
        <v>235</v>
      </c>
      <c r="H67" s="91">
        <v>600</v>
      </c>
      <c r="I67" s="86"/>
      <c r="J67" s="261"/>
      <c r="K67" s="263"/>
      <c r="L67" s="262"/>
      <c r="M67" s="51" t="s">
        <v>191</v>
      </c>
      <c r="N67" s="91">
        <v>1435</v>
      </c>
      <c r="O67" s="86"/>
    </row>
    <row r="68" spans="1:15" ht="15" customHeight="1">
      <c r="A68" s="51" t="s">
        <v>72</v>
      </c>
      <c r="B68" s="96">
        <v>920</v>
      </c>
      <c r="C68" s="86"/>
      <c r="D68" s="51" t="s">
        <v>74</v>
      </c>
      <c r="E68" s="91">
        <v>750</v>
      </c>
      <c r="F68" s="86"/>
      <c r="G68" s="51" t="s">
        <v>221</v>
      </c>
      <c r="H68" s="91">
        <v>400</v>
      </c>
      <c r="I68" s="86"/>
      <c r="J68" s="51"/>
      <c r="K68" s="91"/>
      <c r="L68" s="86"/>
      <c r="M68" s="51" t="s">
        <v>195</v>
      </c>
      <c r="N68" s="95">
        <v>745</v>
      </c>
      <c r="O68" s="86"/>
    </row>
    <row r="69" spans="1:15" ht="15" customHeight="1">
      <c r="A69" s="51" t="s">
        <v>75</v>
      </c>
      <c r="B69" s="96">
        <v>1560</v>
      </c>
      <c r="C69" s="86"/>
      <c r="D69" s="51" t="s">
        <v>75</v>
      </c>
      <c r="E69" s="91">
        <v>300</v>
      </c>
      <c r="F69" s="86"/>
      <c r="G69" s="241" t="s">
        <v>222</v>
      </c>
      <c r="H69" s="91">
        <v>520</v>
      </c>
      <c r="I69" s="86"/>
      <c r="J69" s="242"/>
      <c r="K69" s="101"/>
      <c r="L69" s="99"/>
      <c r="M69" s="51" t="s">
        <v>193</v>
      </c>
      <c r="N69" s="91">
        <v>1688</v>
      </c>
      <c r="O69" s="86"/>
    </row>
    <row r="70" spans="1:15" ht="15" customHeight="1" thickBot="1">
      <c r="A70" s="51" t="s">
        <v>76</v>
      </c>
      <c r="B70" s="96">
        <v>1110</v>
      </c>
      <c r="C70" s="86"/>
      <c r="D70" s="51" t="s">
        <v>73</v>
      </c>
      <c r="E70" s="91">
        <v>380</v>
      </c>
      <c r="F70" s="86"/>
      <c r="G70" s="51" t="s">
        <v>76</v>
      </c>
      <c r="H70" s="91">
        <v>240</v>
      </c>
      <c r="I70" s="86"/>
      <c r="J70" s="228" t="s">
        <v>29</v>
      </c>
      <c r="K70" s="222">
        <f>SUM(K66:K69)</f>
        <v>0</v>
      </c>
      <c r="L70" s="214">
        <f>SUM(L66:L69)</f>
        <v>0</v>
      </c>
      <c r="M70" s="51" t="s">
        <v>194</v>
      </c>
      <c r="N70" s="91">
        <v>1005</v>
      </c>
      <c r="O70" s="86"/>
    </row>
    <row r="71" spans="1:15" ht="15" customHeight="1">
      <c r="A71" s="50"/>
      <c r="B71" s="87">
        <v>0</v>
      </c>
      <c r="C71" s="86"/>
      <c r="D71" s="51" t="s">
        <v>77</v>
      </c>
      <c r="E71" s="91">
        <v>370</v>
      </c>
      <c r="F71" s="86"/>
      <c r="G71" s="51" t="s">
        <v>75</v>
      </c>
      <c r="H71" s="91">
        <v>350</v>
      </c>
      <c r="I71" s="86"/>
      <c r="J71" s="89" t="s">
        <v>178</v>
      </c>
      <c r="K71" s="243"/>
      <c r="L71" s="244"/>
      <c r="M71" s="51" t="s">
        <v>218</v>
      </c>
      <c r="N71" s="91">
        <v>130</v>
      </c>
      <c r="O71" s="86"/>
    </row>
    <row r="72" spans="1:15" ht="15" customHeight="1">
      <c r="A72" s="50"/>
      <c r="B72" s="87"/>
      <c r="C72" s="86"/>
      <c r="D72" s="51"/>
      <c r="E72" s="91"/>
      <c r="F72" s="86"/>
      <c r="G72" s="51" t="s">
        <v>155</v>
      </c>
      <c r="H72" s="91">
        <v>60</v>
      </c>
      <c r="I72" s="86"/>
      <c r="J72" s="81" t="s">
        <v>13</v>
      </c>
      <c r="K72" s="105" t="s">
        <v>14</v>
      </c>
      <c r="L72" s="83" t="s">
        <v>157</v>
      </c>
      <c r="M72" s="51"/>
      <c r="N72" s="95"/>
      <c r="O72" s="86"/>
    </row>
    <row r="73" spans="1:15" ht="15" customHeight="1">
      <c r="A73" s="50"/>
      <c r="B73" s="87">
        <v>0</v>
      </c>
      <c r="C73" s="86"/>
      <c r="D73" s="50"/>
      <c r="E73" s="88"/>
      <c r="F73" s="86"/>
      <c r="G73" s="50"/>
      <c r="H73" s="88"/>
      <c r="I73" s="86"/>
      <c r="J73" s="84" t="s">
        <v>170</v>
      </c>
      <c r="K73" s="245"/>
      <c r="L73" s="86"/>
      <c r="M73" s="51"/>
      <c r="N73" s="95"/>
      <c r="O73" s="265"/>
    </row>
    <row r="74" spans="1:15" ht="15" customHeight="1">
      <c r="A74" s="50"/>
      <c r="B74" s="87"/>
      <c r="C74" s="86"/>
      <c r="D74" s="50"/>
      <c r="E74" s="88"/>
      <c r="F74" s="86"/>
      <c r="G74" s="90"/>
      <c r="H74" s="136"/>
      <c r="I74" s="121"/>
      <c r="J74" s="51"/>
      <c r="K74" s="95"/>
      <c r="L74" s="86"/>
      <c r="M74" s="111"/>
      <c r="N74" s="95"/>
      <c r="O74" s="86"/>
    </row>
    <row r="75" spans="1:15" ht="15" customHeight="1">
      <c r="A75" s="50"/>
      <c r="B75" s="87"/>
      <c r="C75" s="86"/>
      <c r="D75" s="50"/>
      <c r="E75" s="88"/>
      <c r="F75" s="86"/>
      <c r="G75" s="137"/>
      <c r="H75" s="88"/>
      <c r="I75" s="86"/>
      <c r="J75" s="51"/>
      <c r="K75" s="95"/>
      <c r="L75" s="86"/>
      <c r="M75" s="111"/>
      <c r="N75" s="95"/>
      <c r="O75" s="86"/>
    </row>
    <row r="76" spans="1:27" ht="15" customHeight="1">
      <c r="A76" s="50"/>
      <c r="B76" s="87"/>
      <c r="C76" s="86"/>
      <c r="D76" s="50"/>
      <c r="E76" s="88"/>
      <c r="F76" s="86"/>
      <c r="G76" s="126"/>
      <c r="H76" s="128"/>
      <c r="I76" s="99"/>
      <c r="J76" s="51"/>
      <c r="K76" s="95"/>
      <c r="M76" s="246"/>
      <c r="N76" s="225"/>
      <c r="O76" s="99"/>
      <c r="AA76" s="86"/>
    </row>
    <row r="77" spans="1:15" ht="15" customHeight="1">
      <c r="A77" s="50"/>
      <c r="B77" s="87"/>
      <c r="C77" s="86"/>
      <c r="D77" s="50"/>
      <c r="E77" s="88"/>
      <c r="F77" s="86"/>
      <c r="G77" s="203" t="s">
        <v>163</v>
      </c>
      <c r="H77" s="204">
        <f>SUM(H66:H76)</f>
        <v>2940</v>
      </c>
      <c r="I77" s="205">
        <f>SUM(I66:I76)</f>
        <v>0</v>
      </c>
      <c r="J77" s="51"/>
      <c r="K77" s="95"/>
      <c r="L77" s="86"/>
      <c r="M77" s="203" t="s">
        <v>163</v>
      </c>
      <c r="N77" s="206">
        <f>SUM(N66:N76)</f>
        <v>7194</v>
      </c>
      <c r="O77" s="205">
        <f>SUM(O66:O76)</f>
        <v>0</v>
      </c>
    </row>
    <row r="78" spans="1:15" ht="15" customHeight="1">
      <c r="A78" s="50"/>
      <c r="B78" s="87"/>
      <c r="C78" s="86"/>
      <c r="D78" s="50"/>
      <c r="E78" s="88"/>
      <c r="F78" s="86"/>
      <c r="G78" s="94" t="s">
        <v>169</v>
      </c>
      <c r="H78" s="88"/>
      <c r="I78" s="93"/>
      <c r="J78" s="51"/>
      <c r="K78" s="95"/>
      <c r="L78" s="86"/>
      <c r="M78" s="94" t="s">
        <v>169</v>
      </c>
      <c r="N78" s="107"/>
      <c r="O78" s="93"/>
    </row>
    <row r="79" spans="1:15" ht="15" customHeight="1">
      <c r="A79" s="50"/>
      <c r="B79" s="87"/>
      <c r="C79" s="86"/>
      <c r="D79" s="51"/>
      <c r="E79" s="91"/>
      <c r="F79" s="86"/>
      <c r="G79" s="50" t="s">
        <v>84</v>
      </c>
      <c r="H79" s="88">
        <v>100</v>
      </c>
      <c r="I79" s="86"/>
      <c r="J79" s="50"/>
      <c r="K79" s="107"/>
      <c r="L79" s="86"/>
      <c r="M79" s="51" t="s">
        <v>220</v>
      </c>
      <c r="N79" s="95">
        <v>452</v>
      </c>
      <c r="O79" s="86"/>
    </row>
    <row r="80" spans="1:15" ht="15" customHeight="1">
      <c r="A80" s="50"/>
      <c r="B80" s="87"/>
      <c r="D80" s="50"/>
      <c r="E80" s="88"/>
      <c r="F80" s="86"/>
      <c r="G80" s="50"/>
      <c r="H80" s="88"/>
      <c r="I80" s="86"/>
      <c r="J80" s="252"/>
      <c r="K80" s="234"/>
      <c r="L80" s="99"/>
      <c r="M80" s="51" t="s">
        <v>185</v>
      </c>
      <c r="N80" s="95">
        <v>226</v>
      </c>
      <c r="O80" s="86"/>
    </row>
    <row r="81" spans="1:15" ht="15" customHeight="1">
      <c r="A81" s="50"/>
      <c r="B81" s="87"/>
      <c r="C81" s="86"/>
      <c r="D81" s="50"/>
      <c r="E81" s="88"/>
      <c r="F81" s="86"/>
      <c r="G81" s="108"/>
      <c r="H81" s="95"/>
      <c r="I81" s="86"/>
      <c r="J81" s="203" t="s">
        <v>163</v>
      </c>
      <c r="K81" s="206">
        <f>SUM(K74:K80)</f>
        <v>0</v>
      </c>
      <c r="L81" s="205">
        <f>SUM(L74:L80)</f>
        <v>0</v>
      </c>
      <c r="M81" s="50"/>
      <c r="N81" s="237"/>
      <c r="O81" s="86"/>
    </row>
    <row r="82" spans="1:15" ht="15" customHeight="1">
      <c r="A82" s="51"/>
      <c r="B82" s="96"/>
      <c r="C82" s="86"/>
      <c r="D82" s="51"/>
      <c r="E82" s="91"/>
      <c r="F82" s="86"/>
      <c r="G82" s="51"/>
      <c r="H82" s="91"/>
      <c r="I82" s="86"/>
      <c r="J82" s="94" t="s">
        <v>169</v>
      </c>
      <c r="K82" s="107"/>
      <c r="L82" s="93"/>
      <c r="M82" s="51"/>
      <c r="N82" s="95"/>
      <c r="O82" s="86"/>
    </row>
    <row r="83" spans="1:15" ht="15" customHeight="1">
      <c r="A83" s="51"/>
      <c r="B83" s="96"/>
      <c r="C83" s="86"/>
      <c r="D83" s="51"/>
      <c r="E83" s="91"/>
      <c r="F83" s="86"/>
      <c r="G83" s="51"/>
      <c r="H83" s="91"/>
      <c r="I83" s="86"/>
      <c r="J83" s="50"/>
      <c r="K83" s="107"/>
      <c r="L83" s="99"/>
      <c r="M83" s="51"/>
      <c r="N83" s="95"/>
      <c r="O83" s="86"/>
    </row>
    <row r="84" spans="1:15" ht="15" customHeight="1">
      <c r="A84" s="97"/>
      <c r="B84" s="98"/>
      <c r="C84" s="99"/>
      <c r="D84" s="97"/>
      <c r="E84" s="100"/>
      <c r="F84" s="99"/>
      <c r="G84" s="97"/>
      <c r="H84" s="100"/>
      <c r="I84" s="99"/>
      <c r="J84" s="50"/>
      <c r="K84" s="107"/>
      <c r="L84" s="99"/>
      <c r="M84" s="51"/>
      <c r="N84" s="95"/>
      <c r="O84" s="86"/>
    </row>
    <row r="85" spans="1:15" ht="15" customHeight="1">
      <c r="A85" s="97"/>
      <c r="B85" s="98"/>
      <c r="C85" s="99"/>
      <c r="D85" s="97"/>
      <c r="E85" s="100"/>
      <c r="F85" s="99"/>
      <c r="G85" s="97"/>
      <c r="H85" s="100"/>
      <c r="I85" s="99"/>
      <c r="J85" s="252"/>
      <c r="K85" s="95">
        <v>0</v>
      </c>
      <c r="L85" s="99"/>
      <c r="M85" s="50" t="s">
        <v>219</v>
      </c>
      <c r="N85" s="95"/>
      <c r="O85" s="86"/>
    </row>
    <row r="86" spans="1:15" ht="15" customHeight="1">
      <c r="A86" s="51" t="s">
        <v>74</v>
      </c>
      <c r="B86" s="98"/>
      <c r="C86" s="99"/>
      <c r="D86" s="97"/>
      <c r="E86" s="100"/>
      <c r="F86" s="99"/>
      <c r="G86" s="97"/>
      <c r="H86" s="98"/>
      <c r="I86" s="99"/>
      <c r="J86" s="97"/>
      <c r="K86" s="101"/>
      <c r="L86" s="99"/>
      <c r="M86" s="51"/>
      <c r="N86" s="95"/>
      <c r="O86" s="86"/>
    </row>
    <row r="87" spans="1:15" ht="15" customHeight="1">
      <c r="A87" s="97"/>
      <c r="B87" s="98"/>
      <c r="C87" s="99"/>
      <c r="D87" s="97"/>
      <c r="E87" s="100"/>
      <c r="F87" s="99"/>
      <c r="G87" s="215" t="s">
        <v>163</v>
      </c>
      <c r="H87" s="218">
        <f>SUM(H79:H83)</f>
        <v>100</v>
      </c>
      <c r="I87" s="217">
        <f>SUM(I79:I83)</f>
        <v>0</v>
      </c>
      <c r="J87" s="203" t="s">
        <v>163</v>
      </c>
      <c r="K87" s="219">
        <f>SUM(K83:K86)</f>
        <v>0</v>
      </c>
      <c r="L87" s="217">
        <f>SUM(L83:L86)</f>
        <v>0</v>
      </c>
      <c r="M87" s="215" t="s">
        <v>163</v>
      </c>
      <c r="N87" s="218">
        <f>SUM(N79:N83)</f>
        <v>678</v>
      </c>
      <c r="O87" s="217">
        <f>SUM(O79:O83)</f>
        <v>0</v>
      </c>
    </row>
    <row r="88" spans="1:15" ht="15" customHeight="1" thickBot="1">
      <c r="A88" s="227" t="s">
        <v>29</v>
      </c>
      <c r="B88" s="213">
        <f>SUM(B66:B87)</f>
        <v>6260</v>
      </c>
      <c r="C88" s="214">
        <f>SUM(C66:C87)</f>
        <v>0</v>
      </c>
      <c r="D88" s="227" t="s">
        <v>29</v>
      </c>
      <c r="E88" s="213">
        <f>SUM(E66:E87)</f>
        <v>2760</v>
      </c>
      <c r="F88" s="214">
        <f>SUM(F66:F87)</f>
        <v>0</v>
      </c>
      <c r="G88" s="227" t="s">
        <v>156</v>
      </c>
      <c r="H88" s="213">
        <f>SUM(H77+H87)</f>
        <v>3040</v>
      </c>
      <c r="I88" s="214">
        <f>SUM(I77+I87)</f>
        <v>0</v>
      </c>
      <c r="J88" s="227" t="s">
        <v>29</v>
      </c>
      <c r="K88" s="222">
        <f>SUM(K81+K87)</f>
        <v>0</v>
      </c>
      <c r="L88" s="214">
        <f>SUM(L81+L87)</f>
        <v>0</v>
      </c>
      <c r="M88" s="227" t="s">
        <v>29</v>
      </c>
      <c r="N88" s="213">
        <f>SUM(N77+N87)</f>
        <v>7872</v>
      </c>
      <c r="O88" s="214">
        <f>SUM(O77+O87)</f>
        <v>0</v>
      </c>
    </row>
    <row r="89" ht="12.75" customHeight="1"/>
    <row r="90" ht="12.75" customHeight="1"/>
  </sheetData>
  <sheetProtection/>
  <mergeCells count="4">
    <mergeCell ref="E1:G1"/>
    <mergeCell ref="I1:J1"/>
    <mergeCell ref="E2:G2"/>
    <mergeCell ref="K2:L2"/>
  </mergeCells>
  <conditionalFormatting sqref="C8:C14 F8:F14 I8:I14 L8 L12:L14 O8:O14 C21:C23 F21:F23 I21:I23 L21:L23 O21:O23 C30:C34 F30:F34 I30:I34 L30:L34 O34 O30:O32 O65:O72 O75:O76 L73:L75 L77:L80 C81:C87 C70:C78">
    <cfRule type="cellIs" priority="4" dxfId="16" operator="greaterThan" stopIfTrue="1">
      <formula>B8</formula>
    </cfRule>
  </conditionalFormatting>
  <conditionalFormatting sqref="C41:C58 F41:F58 I41:I58 L41:L43 L47:L51 L53:L57 O41:O51 O53:O57 C65:C69 F65:F87 I65:I76 I78:I86 L65:L69 L82:L86 O78:O86">
    <cfRule type="cellIs" priority="3" dxfId="16" operator="greaterThan" stopIfTrue="1">
      <formula>B41</formula>
    </cfRule>
  </conditionalFormatting>
  <conditionalFormatting sqref="O33">
    <cfRule type="cellIs" priority="2" dxfId="16" operator="greaterThan" stopIfTrue="1">
      <formula>N33</formula>
    </cfRule>
  </conditionalFormatting>
  <conditionalFormatting sqref="O74">
    <cfRule type="cellIs" priority="7" dxfId="16" operator="greaterThan" stopIfTrue="1">
      <formula>N73</formula>
    </cfRule>
  </conditionalFormatting>
  <conditionalFormatting sqref="AA76">
    <cfRule type="cellIs" priority="9" dxfId="16" operator="greaterThan" stopIfTrue="1">
      <formula>K76</formula>
    </cfRule>
  </conditionalFormatting>
  <conditionalFormatting sqref="C79">
    <cfRule type="cellIs" priority="15" dxfId="16" operator="greaterThan" stopIfTrue="1">
      <formula>B80</formula>
    </cfRule>
  </conditionalFormatting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68" r:id="rId4"/>
  <headerFooter alignWithMargins="0">
    <oddHeader>&amp;L&amp;16折込広告企画書　宮崎地区　No.１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SheetLayoutView="100" zoomScalePageLayoutView="0" workbookViewId="0" topLeftCell="A1">
      <pane ySplit="2" topLeftCell="A3" activePane="bottomLeft" state="frozen"/>
      <selection pane="topLeft" activeCell="J68" sqref="J68"/>
      <selection pane="bottomLeft" activeCell="T42" sqref="T42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288" t="s">
        <v>175</v>
      </c>
      <c r="F1" s="289"/>
      <c r="G1" s="290" t="s">
        <v>1</v>
      </c>
      <c r="H1" s="54" t="s">
        <v>176</v>
      </c>
      <c r="I1" s="291" t="s">
        <v>2</v>
      </c>
      <c r="J1" s="292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293" t="str">
        <f>'宮崎市・東諸県郡'!E2</f>
        <v>令和       年       月       日</v>
      </c>
      <c r="F2" s="294"/>
      <c r="G2" s="295"/>
      <c r="H2" s="61">
        <f>'宮崎市・東諸県郡'!H2</f>
        <v>0</v>
      </c>
      <c r="I2" s="59">
        <f>'宮崎市・東諸県郡'!I2</f>
        <v>0</v>
      </c>
      <c r="J2" s="62"/>
      <c r="K2" s="296"/>
      <c r="L2" s="297"/>
      <c r="M2" s="63"/>
      <c r="N2" s="57"/>
      <c r="O2" s="58"/>
    </row>
    <row r="3" spans="13:15" ht="14.25" customHeight="1" thickBot="1">
      <c r="M3" s="64" t="s">
        <v>231</v>
      </c>
      <c r="N3" s="65"/>
      <c r="O3" s="65"/>
    </row>
    <row r="4" spans="1:15" ht="18" customHeight="1" thickBot="1">
      <c r="A4" s="66" t="s">
        <v>259</v>
      </c>
      <c r="B4" s="67"/>
      <c r="C4" s="68" t="s">
        <v>179</v>
      </c>
      <c r="D4" s="69" t="s">
        <v>78</v>
      </c>
      <c r="E4" s="70"/>
      <c r="F4" s="71" t="s">
        <v>6</v>
      </c>
      <c r="G4" s="72">
        <f>B31+E31+H31+K16+K31+N31</f>
        <v>11262</v>
      </c>
      <c r="H4" s="73" t="s">
        <v>7</v>
      </c>
      <c r="I4" s="74">
        <f>C31+F31+I31+L16+L31+O31</f>
        <v>0</v>
      </c>
      <c r="J4" s="1"/>
      <c r="K4" s="75" t="s">
        <v>177</v>
      </c>
      <c r="L4" s="74">
        <f>I4+I33+I51</f>
        <v>0</v>
      </c>
      <c r="M4" s="76" t="s">
        <v>232</v>
      </c>
      <c r="N4" s="65"/>
      <c r="O4" s="65"/>
    </row>
    <row r="5" ht="4.5" customHeight="1" thickBot="1"/>
    <row r="6" spans="1:15" ht="15" customHeight="1">
      <c r="A6" s="77" t="s">
        <v>8</v>
      </c>
      <c r="B6" s="78"/>
      <c r="C6" s="79"/>
      <c r="D6" s="80" t="s">
        <v>9</v>
      </c>
      <c r="E6" s="78"/>
      <c r="F6" s="79"/>
      <c r="G6" s="80" t="s">
        <v>10</v>
      </c>
      <c r="H6" s="78"/>
      <c r="I6" s="79"/>
      <c r="J6" s="80" t="s">
        <v>31</v>
      </c>
      <c r="K6" s="78"/>
      <c r="L6" s="79"/>
      <c r="M6" s="80" t="s">
        <v>32</v>
      </c>
      <c r="N6" s="78"/>
      <c r="O6" s="79"/>
    </row>
    <row r="7" spans="1:15" ht="15" customHeight="1">
      <c r="A7" s="81" t="s">
        <v>13</v>
      </c>
      <c r="B7" s="82" t="s">
        <v>14</v>
      </c>
      <c r="C7" s="83" t="s">
        <v>157</v>
      </c>
      <c r="D7" s="81" t="s">
        <v>13</v>
      </c>
      <c r="E7" s="82" t="s">
        <v>14</v>
      </c>
      <c r="F7" s="83" t="s">
        <v>157</v>
      </c>
      <c r="G7" s="81" t="s">
        <v>13</v>
      </c>
      <c r="H7" s="82" t="s">
        <v>14</v>
      </c>
      <c r="I7" s="83" t="s">
        <v>157</v>
      </c>
      <c r="J7" s="81" t="s">
        <v>13</v>
      </c>
      <c r="K7" s="82" t="s">
        <v>14</v>
      </c>
      <c r="L7" s="83" t="s">
        <v>157</v>
      </c>
      <c r="M7" s="81" t="s">
        <v>13</v>
      </c>
      <c r="N7" s="82" t="s">
        <v>14</v>
      </c>
      <c r="O7" s="83" t="s">
        <v>157</v>
      </c>
    </row>
    <row r="8" spans="1:15" ht="15" customHeight="1">
      <c r="A8" s="84" t="s">
        <v>171</v>
      </c>
      <c r="B8" s="85"/>
      <c r="C8" s="86"/>
      <c r="D8" s="84" t="s">
        <v>171</v>
      </c>
      <c r="E8" s="85"/>
      <c r="F8" s="86"/>
      <c r="G8" s="84" t="s">
        <v>171</v>
      </c>
      <c r="H8" s="85"/>
      <c r="I8" s="86"/>
      <c r="J8" s="84" t="s">
        <v>171</v>
      </c>
      <c r="K8" s="85"/>
      <c r="L8" s="86"/>
      <c r="M8" s="84" t="s">
        <v>171</v>
      </c>
      <c r="N8" s="85"/>
      <c r="O8" s="86"/>
    </row>
    <row r="9" spans="1:15" ht="15" customHeight="1">
      <c r="A9" s="50" t="s">
        <v>80</v>
      </c>
      <c r="B9" s="87">
        <v>1600</v>
      </c>
      <c r="C9" s="86"/>
      <c r="D9" s="50" t="s">
        <v>209</v>
      </c>
      <c r="E9" s="88">
        <v>340</v>
      </c>
      <c r="F9" s="86"/>
      <c r="G9" s="50" t="s">
        <v>79</v>
      </c>
      <c r="H9" s="88">
        <v>590</v>
      </c>
      <c r="I9" s="86"/>
      <c r="J9" s="261"/>
      <c r="K9" s="263"/>
      <c r="L9" s="262"/>
      <c r="M9" s="50" t="s">
        <v>202</v>
      </c>
      <c r="N9" s="88">
        <v>1521</v>
      </c>
      <c r="O9" s="86"/>
    </row>
    <row r="10" spans="1:15" ht="15" customHeight="1">
      <c r="A10" s="50"/>
      <c r="B10" s="87"/>
      <c r="C10" s="86"/>
      <c r="D10" s="50" t="s">
        <v>206</v>
      </c>
      <c r="E10" s="88">
        <v>700</v>
      </c>
      <c r="F10" s="86"/>
      <c r="G10" s="50" t="s">
        <v>81</v>
      </c>
      <c r="H10" s="88">
        <v>210</v>
      </c>
      <c r="I10" s="86"/>
      <c r="J10" s="230"/>
      <c r="K10" s="101"/>
      <c r="L10" s="99"/>
      <c r="M10" s="50" t="s">
        <v>203</v>
      </c>
      <c r="N10" s="88">
        <v>2098</v>
      </c>
      <c r="O10" s="86"/>
    </row>
    <row r="11" spans="1:15" ht="15" customHeight="1">
      <c r="A11" s="50"/>
      <c r="B11" s="87"/>
      <c r="C11" s="86"/>
      <c r="D11" s="50"/>
      <c r="E11" s="88"/>
      <c r="F11" s="86"/>
      <c r="G11" s="50"/>
      <c r="H11" s="88"/>
      <c r="I11" s="86"/>
      <c r="J11" s="230"/>
      <c r="K11" s="101"/>
      <c r="L11" s="99"/>
      <c r="M11" s="50" t="s">
        <v>204</v>
      </c>
      <c r="N11" s="88">
        <v>1000</v>
      </c>
      <c r="O11" s="86"/>
    </row>
    <row r="12" spans="1:15" ht="15" customHeight="1">
      <c r="A12" s="50"/>
      <c r="B12" s="87"/>
      <c r="C12" s="86"/>
      <c r="D12" s="50"/>
      <c r="E12" s="88"/>
      <c r="F12" s="86"/>
      <c r="G12" s="50"/>
      <c r="H12" s="88"/>
      <c r="I12" s="86"/>
      <c r="J12" s="230"/>
      <c r="K12" s="101"/>
      <c r="L12" s="99"/>
      <c r="M12" s="50" t="s">
        <v>205</v>
      </c>
      <c r="N12" s="88">
        <v>1740</v>
      </c>
      <c r="O12" s="86"/>
    </row>
    <row r="13" spans="1:15" ht="15" customHeight="1">
      <c r="A13" s="50"/>
      <c r="B13" s="87"/>
      <c r="C13" s="86"/>
      <c r="D13" s="90"/>
      <c r="E13" s="88"/>
      <c r="F13" s="86"/>
      <c r="G13" s="50"/>
      <c r="H13" s="88"/>
      <c r="I13" s="86"/>
      <c r="J13" s="230"/>
      <c r="K13" s="101"/>
      <c r="L13" s="99"/>
      <c r="M13" s="50" t="s">
        <v>172</v>
      </c>
      <c r="N13" s="88">
        <v>854</v>
      </c>
      <c r="O13" s="86"/>
    </row>
    <row r="14" spans="1:15" ht="15" customHeight="1">
      <c r="A14" s="50"/>
      <c r="B14" s="87"/>
      <c r="C14" s="86"/>
      <c r="D14" s="90"/>
      <c r="E14" s="88"/>
      <c r="F14" s="86"/>
      <c r="G14" s="50"/>
      <c r="H14" s="88"/>
      <c r="I14" s="86"/>
      <c r="J14" s="230"/>
      <c r="K14" s="101"/>
      <c r="L14" s="99"/>
      <c r="M14" s="50"/>
      <c r="N14" s="88"/>
      <c r="O14" s="86"/>
    </row>
    <row r="15" spans="1:15" ht="15" customHeight="1">
      <c r="A15" s="50"/>
      <c r="B15" s="87"/>
      <c r="C15" s="86"/>
      <c r="D15" s="90"/>
      <c r="E15" s="88"/>
      <c r="F15" s="86"/>
      <c r="G15" s="50"/>
      <c r="H15" s="88"/>
      <c r="I15" s="86"/>
      <c r="J15" s="230"/>
      <c r="K15" s="101"/>
      <c r="L15" s="99"/>
      <c r="M15" s="50"/>
      <c r="N15" s="88"/>
      <c r="O15" s="86"/>
    </row>
    <row r="16" spans="1:15" ht="15" customHeight="1" thickBot="1">
      <c r="A16" s="50"/>
      <c r="B16" s="87"/>
      <c r="C16" s="86"/>
      <c r="D16" s="50"/>
      <c r="E16" s="88"/>
      <c r="F16" s="86"/>
      <c r="G16" s="50"/>
      <c r="H16" s="88"/>
      <c r="I16" s="86"/>
      <c r="J16" s="227" t="s">
        <v>29</v>
      </c>
      <c r="K16" s="213">
        <f>SUM(K9:K15)</f>
        <v>0</v>
      </c>
      <c r="L16" s="214">
        <f>SUM(L9:L15)</f>
        <v>0</v>
      </c>
      <c r="M16" s="50"/>
      <c r="N16" s="88">
        <v>0</v>
      </c>
      <c r="O16" s="86"/>
    </row>
    <row r="17" spans="1:15" ht="15" customHeight="1">
      <c r="A17" s="50"/>
      <c r="B17" s="87"/>
      <c r="C17" s="86"/>
      <c r="D17" s="50"/>
      <c r="E17" s="88"/>
      <c r="F17" s="86"/>
      <c r="G17" s="50"/>
      <c r="H17" s="88"/>
      <c r="I17" s="86"/>
      <c r="J17" s="89" t="s">
        <v>178</v>
      </c>
      <c r="K17" s="243"/>
      <c r="L17" s="244"/>
      <c r="M17" s="126"/>
      <c r="N17" s="128">
        <v>0</v>
      </c>
      <c r="O17" s="226"/>
    </row>
    <row r="18" spans="1:15" ht="15" customHeight="1">
      <c r="A18" s="50"/>
      <c r="B18" s="87"/>
      <c r="C18" s="86"/>
      <c r="D18" s="50"/>
      <c r="E18" s="88"/>
      <c r="F18" s="86"/>
      <c r="G18" s="50"/>
      <c r="H18" s="88"/>
      <c r="I18" s="86"/>
      <c r="J18" s="81" t="s">
        <v>13</v>
      </c>
      <c r="K18" s="82" t="s">
        <v>14</v>
      </c>
      <c r="L18" s="83" t="s">
        <v>157</v>
      </c>
      <c r="M18" s="203" t="s">
        <v>163</v>
      </c>
      <c r="N18" s="204">
        <f>SUM(N9:N17)</f>
        <v>7213</v>
      </c>
      <c r="O18" s="205">
        <f>SUM(O9:O17)</f>
        <v>0</v>
      </c>
    </row>
    <row r="19" spans="1:15" ht="15" customHeight="1">
      <c r="A19" s="50"/>
      <c r="B19" s="87"/>
      <c r="C19" s="86"/>
      <c r="D19" s="50"/>
      <c r="E19" s="88"/>
      <c r="F19" s="86"/>
      <c r="G19" s="50"/>
      <c r="H19" s="88"/>
      <c r="I19" s="86"/>
      <c r="J19" s="84" t="s">
        <v>171</v>
      </c>
      <c r="K19" s="85"/>
      <c r="L19" s="86"/>
      <c r="M19" s="94" t="s">
        <v>169</v>
      </c>
      <c r="N19" s="88"/>
      <c r="O19" s="93"/>
    </row>
    <row r="20" spans="1:15" ht="15" customHeight="1">
      <c r="A20" s="50"/>
      <c r="B20" s="87"/>
      <c r="C20" s="86"/>
      <c r="D20" s="50"/>
      <c r="E20" s="88"/>
      <c r="F20" s="86"/>
      <c r="G20" s="50"/>
      <c r="H20" s="88"/>
      <c r="I20" s="86"/>
      <c r="J20" s="51"/>
      <c r="K20" s="91"/>
      <c r="L20" s="86"/>
      <c r="M20" s="51" t="s">
        <v>186</v>
      </c>
      <c r="N20" s="91">
        <v>609</v>
      </c>
      <c r="O20" s="86"/>
    </row>
    <row r="21" spans="1:15" ht="15" customHeight="1">
      <c r="A21" s="50"/>
      <c r="B21" s="87"/>
      <c r="C21" s="86"/>
      <c r="D21" s="50"/>
      <c r="E21" s="88"/>
      <c r="F21" s="86"/>
      <c r="G21" s="50"/>
      <c r="H21" s="88"/>
      <c r="I21" s="86"/>
      <c r="J21" s="51"/>
      <c r="K21" s="91"/>
      <c r="L21" s="86"/>
      <c r="M21" s="247"/>
      <c r="N21" s="88"/>
      <c r="O21" s="86"/>
    </row>
    <row r="22" spans="1:15" ht="15" customHeight="1">
      <c r="A22" s="51"/>
      <c r="B22" s="96"/>
      <c r="C22" s="86"/>
      <c r="D22" s="51"/>
      <c r="E22" s="91"/>
      <c r="F22" s="86"/>
      <c r="G22" s="51"/>
      <c r="H22" s="91"/>
      <c r="I22" s="86"/>
      <c r="J22" s="51"/>
      <c r="K22" s="91"/>
      <c r="L22" s="86"/>
      <c r="M22" s="230"/>
      <c r="N22" s="101"/>
      <c r="O22" s="99"/>
    </row>
    <row r="23" spans="1:15" ht="15" customHeight="1">
      <c r="A23" s="97"/>
      <c r="B23" s="98"/>
      <c r="C23" s="99"/>
      <c r="D23" s="97"/>
      <c r="E23" s="100"/>
      <c r="F23" s="99"/>
      <c r="G23" s="97"/>
      <c r="H23" s="100"/>
      <c r="I23" s="99"/>
      <c r="J23" s="51"/>
      <c r="K23" s="91"/>
      <c r="L23" s="86"/>
      <c r="M23" s="230"/>
      <c r="N23" s="101"/>
      <c r="O23" s="99"/>
    </row>
    <row r="24" spans="1:15" ht="15" customHeight="1">
      <c r="A24" s="97"/>
      <c r="B24" s="98"/>
      <c r="C24" s="99"/>
      <c r="D24" s="97"/>
      <c r="E24" s="100"/>
      <c r="F24" s="99"/>
      <c r="G24" s="97"/>
      <c r="H24" s="100"/>
      <c r="I24" s="99"/>
      <c r="J24" s="232"/>
      <c r="K24" s="95"/>
      <c r="L24" s="86"/>
      <c r="M24" s="230"/>
      <c r="N24" s="101"/>
      <c r="O24" s="99"/>
    </row>
    <row r="25" spans="1:15" ht="15" customHeight="1">
      <c r="A25" s="97"/>
      <c r="B25" s="98"/>
      <c r="C25" s="99"/>
      <c r="D25" s="97"/>
      <c r="E25" s="100"/>
      <c r="F25" s="99"/>
      <c r="G25" s="97"/>
      <c r="H25" s="100"/>
      <c r="I25" s="99"/>
      <c r="J25" s="252"/>
      <c r="K25" s="95"/>
      <c r="L25" s="86"/>
      <c r="M25" s="230"/>
      <c r="N25" s="101"/>
      <c r="O25" s="99"/>
    </row>
    <row r="26" spans="1:15" ht="15" customHeight="1">
      <c r="A26" s="97"/>
      <c r="B26" s="98"/>
      <c r="C26" s="99"/>
      <c r="D26" s="97"/>
      <c r="E26" s="100"/>
      <c r="F26" s="99"/>
      <c r="G26" s="97"/>
      <c r="H26" s="100"/>
      <c r="I26" s="99"/>
      <c r="J26" s="203" t="s">
        <v>163</v>
      </c>
      <c r="K26" s="204">
        <f>SUM(K20:K25)</f>
        <v>0</v>
      </c>
      <c r="L26" s="205">
        <f>SUM(L20:L25)</f>
        <v>0</v>
      </c>
      <c r="M26" s="230"/>
      <c r="N26" s="101"/>
      <c r="O26" s="99"/>
    </row>
    <row r="27" spans="1:15" ht="15" customHeight="1">
      <c r="A27" s="97"/>
      <c r="B27" s="98"/>
      <c r="C27" s="99"/>
      <c r="D27" s="97"/>
      <c r="E27" s="100"/>
      <c r="F27" s="99"/>
      <c r="G27" s="97"/>
      <c r="H27" s="100"/>
      <c r="I27" s="99"/>
      <c r="J27" s="94" t="s">
        <v>169</v>
      </c>
      <c r="K27" s="88"/>
      <c r="L27" s="93"/>
      <c r="M27" s="230"/>
      <c r="N27" s="101"/>
      <c r="O27" s="99"/>
    </row>
    <row r="28" spans="1:15" ht="15" customHeight="1">
      <c r="A28" s="97"/>
      <c r="B28" s="98"/>
      <c r="C28" s="99"/>
      <c r="D28" s="97"/>
      <c r="E28" s="100"/>
      <c r="F28" s="99"/>
      <c r="G28" s="97"/>
      <c r="H28" s="100"/>
      <c r="I28" s="99"/>
      <c r="J28" s="229"/>
      <c r="K28" s="95"/>
      <c r="L28" s="99"/>
      <c r="M28" s="230"/>
      <c r="N28" s="101"/>
      <c r="O28" s="99"/>
    </row>
    <row r="29" spans="1:15" ht="15" customHeight="1">
      <c r="A29" s="97"/>
      <c r="B29" s="98"/>
      <c r="C29" s="99"/>
      <c r="D29" s="97"/>
      <c r="E29" s="100"/>
      <c r="F29" s="99"/>
      <c r="G29" s="97"/>
      <c r="H29" s="100"/>
      <c r="I29" s="99"/>
      <c r="J29" s="230"/>
      <c r="K29" s="101"/>
      <c r="L29" s="99"/>
      <c r="M29" s="230"/>
      <c r="N29" s="101"/>
      <c r="O29" s="99"/>
    </row>
    <row r="30" spans="1:15" ht="15" customHeight="1">
      <c r="A30" s="97"/>
      <c r="B30" s="98"/>
      <c r="C30" s="99"/>
      <c r="D30" s="97"/>
      <c r="E30" s="100"/>
      <c r="F30" s="99"/>
      <c r="G30" s="97"/>
      <c r="H30" s="100"/>
      <c r="I30" s="99"/>
      <c r="J30" s="203" t="s">
        <v>163</v>
      </c>
      <c r="K30" s="204">
        <f>SUM(K28:K29)</f>
        <v>0</v>
      </c>
      <c r="L30" s="205">
        <f>SUM(L28:L29)</f>
        <v>0</v>
      </c>
      <c r="M30" s="215" t="s">
        <v>163</v>
      </c>
      <c r="N30" s="218">
        <f>SUM(N20:N22)</f>
        <v>609</v>
      </c>
      <c r="O30" s="217">
        <f>SUM(O20:O22)</f>
        <v>0</v>
      </c>
    </row>
    <row r="31" spans="1:15" ht="15" customHeight="1" thickBot="1">
      <c r="A31" s="227" t="s">
        <v>29</v>
      </c>
      <c r="B31" s="213">
        <f>SUM(B9:B30)</f>
        <v>1600</v>
      </c>
      <c r="C31" s="214">
        <f>SUM(C9:C30)</f>
        <v>0</v>
      </c>
      <c r="D31" s="227" t="s">
        <v>29</v>
      </c>
      <c r="E31" s="213">
        <f>SUM(E9:E30)</f>
        <v>1040</v>
      </c>
      <c r="F31" s="214">
        <f>SUM(F9:F30)</f>
        <v>0</v>
      </c>
      <c r="G31" s="227" t="s">
        <v>29</v>
      </c>
      <c r="H31" s="213">
        <f>SUM(H9:H30)</f>
        <v>800</v>
      </c>
      <c r="I31" s="214">
        <f>SUM(I9:I30)</f>
        <v>0</v>
      </c>
      <c r="J31" s="228" t="s">
        <v>29</v>
      </c>
      <c r="K31" s="222">
        <f>SUM(K26+K30)</f>
        <v>0</v>
      </c>
      <c r="L31" s="214">
        <f>SUM(L26+L30)</f>
        <v>0</v>
      </c>
      <c r="M31" s="227" t="s">
        <v>29</v>
      </c>
      <c r="N31" s="213">
        <f>SUM(N18+N30)</f>
        <v>7822</v>
      </c>
      <c r="O31" s="214">
        <f>SUM(O18+O30)</f>
        <v>0</v>
      </c>
    </row>
    <row r="32" ht="7.5" customHeight="1" thickBot="1"/>
    <row r="33" spans="1:13" ht="18" customHeight="1" thickBot="1">
      <c r="A33" s="66" t="s">
        <v>259</v>
      </c>
      <c r="B33" s="67"/>
      <c r="C33" s="68">
        <v>45420</v>
      </c>
      <c r="D33" s="69" t="s">
        <v>82</v>
      </c>
      <c r="E33" s="70"/>
      <c r="F33" s="71" t="s">
        <v>6</v>
      </c>
      <c r="G33" s="72">
        <f>B49+E49+H49+K49+N49</f>
        <v>4129</v>
      </c>
      <c r="H33" s="73" t="s">
        <v>7</v>
      </c>
      <c r="I33" s="74">
        <f>C49+F49+I49+L49+O49</f>
        <v>0</v>
      </c>
      <c r="J33" s="1"/>
      <c r="M33" s="103"/>
    </row>
    <row r="34" ht="4.5" customHeight="1" thickBot="1"/>
    <row r="35" spans="1:15" ht="15" customHeight="1">
      <c r="A35" s="77" t="s">
        <v>8</v>
      </c>
      <c r="B35" s="78"/>
      <c r="C35" s="79"/>
      <c r="D35" s="80" t="s">
        <v>9</v>
      </c>
      <c r="E35" s="78"/>
      <c r="F35" s="79"/>
      <c r="G35" s="80" t="s">
        <v>10</v>
      </c>
      <c r="H35" s="78"/>
      <c r="I35" s="79"/>
      <c r="J35" s="89" t="s">
        <v>178</v>
      </c>
      <c r="K35" s="78"/>
      <c r="L35" s="79"/>
      <c r="M35" s="80" t="s">
        <v>32</v>
      </c>
      <c r="N35" s="78"/>
      <c r="O35" s="79"/>
    </row>
    <row r="36" spans="1:15" ht="15" customHeight="1">
      <c r="A36" s="81" t="s">
        <v>13</v>
      </c>
      <c r="B36" s="82" t="s">
        <v>14</v>
      </c>
      <c r="C36" s="83" t="s">
        <v>157</v>
      </c>
      <c r="D36" s="81" t="s">
        <v>13</v>
      </c>
      <c r="E36" s="82" t="s">
        <v>14</v>
      </c>
      <c r="F36" s="83" t="s">
        <v>157</v>
      </c>
      <c r="G36" s="104" t="s">
        <v>13</v>
      </c>
      <c r="H36" s="105" t="s">
        <v>14</v>
      </c>
      <c r="I36" s="83" t="s">
        <v>157</v>
      </c>
      <c r="J36" s="104" t="s">
        <v>13</v>
      </c>
      <c r="K36" s="105" t="s">
        <v>14</v>
      </c>
      <c r="L36" s="83" t="s">
        <v>157</v>
      </c>
      <c r="M36" s="81" t="s">
        <v>13</v>
      </c>
      <c r="N36" s="82" t="s">
        <v>14</v>
      </c>
      <c r="O36" s="83" t="s">
        <v>157</v>
      </c>
    </row>
    <row r="37" spans="1:15" ht="15" customHeight="1">
      <c r="A37" s="50"/>
      <c r="B37" s="87"/>
      <c r="C37" s="86"/>
      <c r="D37" s="50" t="s">
        <v>83</v>
      </c>
      <c r="E37" s="88">
        <v>310</v>
      </c>
      <c r="F37" s="86"/>
      <c r="G37" s="106" t="s">
        <v>83</v>
      </c>
      <c r="H37" s="107">
        <v>500</v>
      </c>
      <c r="I37" s="86"/>
      <c r="J37" s="51"/>
      <c r="K37" s="107"/>
      <c r="L37" s="86"/>
      <c r="M37" s="51" t="s">
        <v>85</v>
      </c>
      <c r="N37" s="91">
        <v>1949</v>
      </c>
      <c r="O37" s="86"/>
    </row>
    <row r="38" spans="1:15" ht="15" customHeight="1">
      <c r="A38" s="51"/>
      <c r="B38" s="96"/>
      <c r="C38" s="86"/>
      <c r="D38" s="51"/>
      <c r="E38" s="233"/>
      <c r="F38" s="86"/>
      <c r="G38" s="108"/>
      <c r="H38" s="95"/>
      <c r="I38" s="86"/>
      <c r="J38" s="51"/>
      <c r="K38" s="95"/>
      <c r="L38" s="86"/>
      <c r="M38" s="51" t="s">
        <v>86</v>
      </c>
      <c r="N38" s="91">
        <v>208</v>
      </c>
      <c r="O38" s="86"/>
    </row>
    <row r="39" spans="1:15" ht="15" customHeight="1">
      <c r="A39" s="51"/>
      <c r="B39" s="96"/>
      <c r="C39" s="86"/>
      <c r="D39" s="51"/>
      <c r="E39" s="91"/>
      <c r="F39" s="86"/>
      <c r="G39" s="109"/>
      <c r="H39" s="110"/>
      <c r="I39" s="86"/>
      <c r="J39" s="51"/>
      <c r="K39" s="95"/>
      <c r="L39" s="86"/>
      <c r="M39" s="51" t="s">
        <v>87</v>
      </c>
      <c r="N39" s="91">
        <v>354</v>
      </c>
      <c r="O39" s="86"/>
    </row>
    <row r="40" spans="1:15" ht="15" customHeight="1">
      <c r="A40" s="51"/>
      <c r="B40" s="96"/>
      <c r="C40" s="86"/>
      <c r="D40" s="51"/>
      <c r="E40" s="91"/>
      <c r="F40" s="86"/>
      <c r="G40" s="109"/>
      <c r="H40" s="110"/>
      <c r="I40" s="86"/>
      <c r="J40" s="51"/>
      <c r="K40" s="95"/>
      <c r="L40" s="86"/>
      <c r="M40" s="51" t="s">
        <v>258</v>
      </c>
      <c r="N40" s="91">
        <v>323</v>
      </c>
      <c r="O40" s="86"/>
    </row>
    <row r="41" spans="1:15" ht="15" customHeight="1">
      <c r="A41" s="51"/>
      <c r="B41" s="96"/>
      <c r="C41" s="86"/>
      <c r="D41" s="51"/>
      <c r="E41" s="91"/>
      <c r="F41" s="86"/>
      <c r="G41" s="108"/>
      <c r="H41" s="95"/>
      <c r="I41" s="86"/>
      <c r="J41" s="51"/>
      <c r="K41" s="95"/>
      <c r="L41" s="86"/>
      <c r="M41" s="51" t="s">
        <v>88</v>
      </c>
      <c r="N41" s="91">
        <v>262</v>
      </c>
      <c r="O41" s="86"/>
    </row>
    <row r="42" spans="1:15" ht="15" customHeight="1">
      <c r="A42" s="51"/>
      <c r="B42" s="96"/>
      <c r="C42" s="86"/>
      <c r="D42" s="51"/>
      <c r="E42" s="91"/>
      <c r="F42" s="86"/>
      <c r="G42" s="108"/>
      <c r="H42" s="95"/>
      <c r="I42" s="86"/>
      <c r="J42" s="252"/>
      <c r="K42" s="95"/>
      <c r="L42" s="86"/>
      <c r="M42" s="51" t="s">
        <v>89</v>
      </c>
      <c r="N42" s="91">
        <v>223</v>
      </c>
      <c r="O42" s="86"/>
    </row>
    <row r="43" spans="1:15" ht="15" customHeight="1">
      <c r="A43" s="51"/>
      <c r="B43" s="96"/>
      <c r="C43" s="86"/>
      <c r="D43" s="51"/>
      <c r="E43" s="91"/>
      <c r="F43" s="86"/>
      <c r="G43" s="108"/>
      <c r="H43" s="95"/>
      <c r="I43" s="86"/>
      <c r="J43" s="108"/>
      <c r="K43" s="95"/>
      <c r="L43" s="86"/>
      <c r="M43" s="51"/>
      <c r="N43" s="91"/>
      <c r="O43" s="86"/>
    </row>
    <row r="44" spans="1:15" ht="15" customHeight="1">
      <c r="A44" s="51"/>
      <c r="B44" s="96"/>
      <c r="C44" s="86"/>
      <c r="D44" s="51"/>
      <c r="E44" s="91"/>
      <c r="F44" s="86"/>
      <c r="G44" s="108"/>
      <c r="H44" s="95"/>
      <c r="I44" s="86"/>
      <c r="J44" s="108"/>
      <c r="K44" s="95"/>
      <c r="L44" s="86"/>
      <c r="M44" s="51"/>
      <c r="N44" s="91"/>
      <c r="O44" s="86"/>
    </row>
    <row r="45" spans="1:15" ht="15" customHeight="1">
      <c r="A45" s="51"/>
      <c r="B45" s="96"/>
      <c r="C45" s="86"/>
      <c r="D45" s="51"/>
      <c r="E45" s="91"/>
      <c r="F45" s="86"/>
      <c r="G45" s="108"/>
      <c r="H45" s="95"/>
      <c r="I45" s="86"/>
      <c r="J45" s="108"/>
      <c r="K45" s="95"/>
      <c r="L45" s="86"/>
      <c r="M45" s="51"/>
      <c r="N45" s="91"/>
      <c r="O45" s="86"/>
    </row>
    <row r="46" spans="1:15" ht="15" customHeight="1">
      <c r="A46" s="51"/>
      <c r="B46" s="96"/>
      <c r="C46" s="86"/>
      <c r="D46" s="51"/>
      <c r="E46" s="91"/>
      <c r="F46" s="86"/>
      <c r="G46" s="108"/>
      <c r="H46" s="95"/>
      <c r="I46" s="86"/>
      <c r="J46" s="108"/>
      <c r="K46" s="95"/>
      <c r="L46" s="86"/>
      <c r="M46" s="51"/>
      <c r="N46" s="91"/>
      <c r="O46" s="86"/>
    </row>
    <row r="47" spans="1:15" ht="15" customHeight="1">
      <c r="A47" s="51"/>
      <c r="B47" s="96"/>
      <c r="C47" s="86"/>
      <c r="D47" s="51"/>
      <c r="E47" s="91"/>
      <c r="F47" s="86"/>
      <c r="G47" s="108"/>
      <c r="H47" s="95"/>
      <c r="I47" s="86"/>
      <c r="J47" s="108"/>
      <c r="K47" s="95"/>
      <c r="L47" s="86"/>
      <c r="M47" s="111"/>
      <c r="N47" s="91"/>
      <c r="O47" s="86"/>
    </row>
    <row r="48" spans="1:15" ht="15" customHeight="1">
      <c r="A48" s="97"/>
      <c r="B48" s="98"/>
      <c r="C48" s="99"/>
      <c r="D48" s="97"/>
      <c r="E48" s="100"/>
      <c r="F48" s="99"/>
      <c r="G48" s="112"/>
      <c r="H48" s="101"/>
      <c r="I48" s="99"/>
      <c r="J48" s="112"/>
      <c r="K48" s="101"/>
      <c r="L48" s="99"/>
      <c r="M48" s="97"/>
      <c r="N48" s="100"/>
      <c r="O48" s="99"/>
    </row>
    <row r="49" spans="1:15" ht="15" customHeight="1" thickBot="1">
      <c r="A49" s="227" t="s">
        <v>29</v>
      </c>
      <c r="B49" s="213">
        <f>SUM(B37:B48)</f>
        <v>0</v>
      </c>
      <c r="C49" s="214">
        <f>SUM(C37:C48)</f>
        <v>0</v>
      </c>
      <c r="D49" s="227" t="s">
        <v>29</v>
      </c>
      <c r="E49" s="213">
        <f>SUM(E37:E48)</f>
        <v>310</v>
      </c>
      <c r="F49" s="214">
        <f>SUM(F37:F48)</f>
        <v>0</v>
      </c>
      <c r="G49" s="228" t="s">
        <v>29</v>
      </c>
      <c r="H49" s="222">
        <f>SUM(H37:H48)</f>
        <v>500</v>
      </c>
      <c r="I49" s="214">
        <f>SUM(I37:I48)</f>
        <v>0</v>
      </c>
      <c r="J49" s="228" t="s">
        <v>29</v>
      </c>
      <c r="K49" s="222">
        <f>SUM(K37:K48)</f>
        <v>0</v>
      </c>
      <c r="L49" s="214">
        <f>SUM(L37:L48)</f>
        <v>0</v>
      </c>
      <c r="M49" s="227" t="s">
        <v>29</v>
      </c>
      <c r="N49" s="213">
        <f>SUM(N37:N48)</f>
        <v>3319</v>
      </c>
      <c r="O49" s="214">
        <f>SUM(O37:O48)</f>
        <v>0</v>
      </c>
    </row>
    <row r="50" ht="7.5" customHeight="1" thickBot="1"/>
    <row r="51" spans="1:13" ht="18" customHeight="1" thickBot="1">
      <c r="A51" s="66" t="s">
        <v>259</v>
      </c>
      <c r="B51" s="67"/>
      <c r="C51" s="68">
        <v>45440</v>
      </c>
      <c r="D51" s="69" t="s">
        <v>180</v>
      </c>
      <c r="E51" s="70"/>
      <c r="F51" s="71" t="s">
        <v>6</v>
      </c>
      <c r="G51" s="72">
        <f>B67+E67+H67+K67+N67</f>
        <v>4245</v>
      </c>
      <c r="H51" s="73" t="s">
        <v>7</v>
      </c>
      <c r="I51" s="74">
        <f>C67+F67+I67+L67+O67</f>
        <v>0</v>
      </c>
      <c r="J51" s="1"/>
      <c r="M51" s="103"/>
    </row>
    <row r="52" ht="4.5" customHeight="1" thickBot="1"/>
    <row r="53" spans="1:15" ht="15" customHeight="1">
      <c r="A53" s="77" t="s">
        <v>8</v>
      </c>
      <c r="B53" s="78"/>
      <c r="C53" s="79"/>
      <c r="D53" s="80" t="s">
        <v>9</v>
      </c>
      <c r="E53" s="78"/>
      <c r="F53" s="79"/>
      <c r="G53" s="80" t="s">
        <v>10</v>
      </c>
      <c r="H53" s="78"/>
      <c r="I53" s="79"/>
      <c r="J53" s="89" t="s">
        <v>178</v>
      </c>
      <c r="K53" s="78"/>
      <c r="L53" s="79"/>
      <c r="M53" s="80" t="s">
        <v>32</v>
      </c>
      <c r="N53" s="78"/>
      <c r="O53" s="79"/>
    </row>
    <row r="54" spans="1:15" ht="15" customHeight="1">
      <c r="A54" s="81" t="s">
        <v>13</v>
      </c>
      <c r="B54" s="82" t="s">
        <v>14</v>
      </c>
      <c r="C54" s="83" t="s">
        <v>157</v>
      </c>
      <c r="D54" s="81" t="s">
        <v>13</v>
      </c>
      <c r="E54" s="82" t="s">
        <v>14</v>
      </c>
      <c r="F54" s="83" t="s">
        <v>157</v>
      </c>
      <c r="G54" s="81" t="s">
        <v>13</v>
      </c>
      <c r="H54" s="82" t="s">
        <v>14</v>
      </c>
      <c r="I54" s="83" t="s">
        <v>157</v>
      </c>
      <c r="J54" s="81" t="s">
        <v>13</v>
      </c>
      <c r="K54" s="82" t="s">
        <v>14</v>
      </c>
      <c r="L54" s="83" t="s">
        <v>157</v>
      </c>
      <c r="M54" s="81" t="s">
        <v>13</v>
      </c>
      <c r="N54" s="82" t="s">
        <v>14</v>
      </c>
      <c r="O54" s="83" t="s">
        <v>157</v>
      </c>
    </row>
    <row r="55" spans="1:15" ht="15" customHeight="1">
      <c r="A55" s="50"/>
      <c r="B55" s="87"/>
      <c r="C55" s="86"/>
      <c r="D55" s="50"/>
      <c r="E55" s="88"/>
      <c r="F55" s="86"/>
      <c r="G55" s="50" t="s">
        <v>90</v>
      </c>
      <c r="H55" s="88">
        <v>270</v>
      </c>
      <c r="I55" s="86"/>
      <c r="J55" s="106"/>
      <c r="K55" s="113"/>
      <c r="L55" s="86"/>
      <c r="M55" s="106" t="s">
        <v>91</v>
      </c>
      <c r="N55" s="113">
        <v>590</v>
      </c>
      <c r="O55" s="86"/>
    </row>
    <row r="56" spans="1:15" ht="15" customHeight="1">
      <c r="A56" s="50"/>
      <c r="B56" s="87"/>
      <c r="C56" s="86"/>
      <c r="D56" s="50"/>
      <c r="E56" s="88"/>
      <c r="F56" s="86"/>
      <c r="G56" s="50"/>
      <c r="H56" s="88"/>
      <c r="I56" s="86"/>
      <c r="J56" s="106"/>
      <c r="K56" s="107"/>
      <c r="L56" s="86"/>
      <c r="M56" s="106" t="s">
        <v>92</v>
      </c>
      <c r="N56" s="107">
        <v>2522</v>
      </c>
      <c r="O56" s="86"/>
    </row>
    <row r="57" spans="1:15" ht="15" customHeight="1">
      <c r="A57" s="50"/>
      <c r="B57" s="87"/>
      <c r="C57" s="86"/>
      <c r="D57" s="50"/>
      <c r="E57" s="88"/>
      <c r="F57" s="86"/>
      <c r="G57" s="50"/>
      <c r="H57" s="88"/>
      <c r="I57" s="86"/>
      <c r="J57" s="106"/>
      <c r="K57" s="95"/>
      <c r="L57" s="86"/>
      <c r="M57" s="106" t="s">
        <v>158</v>
      </c>
      <c r="N57" s="95">
        <v>863</v>
      </c>
      <c r="O57" s="86"/>
    </row>
    <row r="58" spans="1:15" ht="15" customHeight="1">
      <c r="A58" s="50"/>
      <c r="B58" s="87"/>
      <c r="C58" s="86"/>
      <c r="D58" s="50"/>
      <c r="E58" s="88"/>
      <c r="F58" s="86"/>
      <c r="G58" s="50"/>
      <c r="H58" s="88"/>
      <c r="I58" s="86"/>
      <c r="J58" s="252"/>
      <c r="K58" s="88"/>
      <c r="L58" s="86"/>
      <c r="M58" s="50"/>
      <c r="N58" s="88"/>
      <c r="O58" s="86"/>
    </row>
    <row r="59" spans="1:15" ht="15" customHeight="1">
      <c r="A59" s="50"/>
      <c r="B59" s="87"/>
      <c r="C59" s="86"/>
      <c r="D59" s="50"/>
      <c r="E59" s="88"/>
      <c r="F59" s="86"/>
      <c r="G59" s="50"/>
      <c r="H59" s="88"/>
      <c r="I59" s="86"/>
      <c r="J59" s="50"/>
      <c r="K59" s="88"/>
      <c r="L59" s="86"/>
      <c r="M59" s="50"/>
      <c r="N59" s="88"/>
      <c r="O59" s="86"/>
    </row>
    <row r="60" spans="1:15" ht="15" customHeight="1">
      <c r="A60" s="50"/>
      <c r="B60" s="87"/>
      <c r="C60" s="86"/>
      <c r="D60" s="50"/>
      <c r="E60" s="88"/>
      <c r="F60" s="86"/>
      <c r="G60" s="50"/>
      <c r="H60" s="88"/>
      <c r="I60" s="86"/>
      <c r="J60" s="50"/>
      <c r="K60" s="88"/>
      <c r="L60" s="86"/>
      <c r="M60" s="50"/>
      <c r="N60" s="88"/>
      <c r="O60" s="86"/>
    </row>
    <row r="61" spans="1:15" ht="15" customHeight="1">
      <c r="A61" s="50"/>
      <c r="B61" s="87"/>
      <c r="C61" s="86"/>
      <c r="D61" s="50"/>
      <c r="E61" s="88"/>
      <c r="F61" s="86"/>
      <c r="G61" s="50"/>
      <c r="H61" s="88"/>
      <c r="I61" s="86"/>
      <c r="J61" s="50"/>
      <c r="K61" s="88"/>
      <c r="L61" s="86"/>
      <c r="M61" s="50"/>
      <c r="N61" s="88"/>
      <c r="O61" s="86"/>
    </row>
    <row r="62" spans="1:15" ht="15" customHeight="1">
      <c r="A62" s="50"/>
      <c r="B62" s="87"/>
      <c r="C62" s="86"/>
      <c r="D62" s="50"/>
      <c r="E62" s="88"/>
      <c r="F62" s="86"/>
      <c r="G62" s="50"/>
      <c r="H62" s="88"/>
      <c r="I62" s="86"/>
      <c r="J62" s="50"/>
      <c r="K62" s="88"/>
      <c r="L62" s="86"/>
      <c r="M62" s="50"/>
      <c r="N62" s="88"/>
      <c r="O62" s="86"/>
    </row>
    <row r="63" spans="1:15" ht="15" customHeight="1">
      <c r="A63" s="50"/>
      <c r="B63" s="87"/>
      <c r="C63" s="86"/>
      <c r="D63" s="50"/>
      <c r="E63" s="88"/>
      <c r="F63" s="86"/>
      <c r="G63" s="50"/>
      <c r="H63" s="88"/>
      <c r="I63" s="86"/>
      <c r="J63" s="50"/>
      <c r="K63" s="88"/>
      <c r="L63" s="86"/>
      <c r="M63" s="50"/>
      <c r="N63" s="88"/>
      <c r="O63" s="86"/>
    </row>
    <row r="64" spans="1:15" ht="15" customHeight="1">
      <c r="A64" s="50"/>
      <c r="B64" s="87"/>
      <c r="C64" s="86"/>
      <c r="D64" s="50"/>
      <c r="E64" s="88"/>
      <c r="F64" s="86"/>
      <c r="G64" s="50"/>
      <c r="H64" s="88"/>
      <c r="I64" s="86"/>
      <c r="J64" s="50"/>
      <c r="K64" s="88"/>
      <c r="L64" s="86"/>
      <c r="M64" s="50"/>
      <c r="N64" s="88"/>
      <c r="O64" s="86"/>
    </row>
    <row r="65" spans="1:15" ht="15" customHeight="1">
      <c r="A65" s="50"/>
      <c r="B65" s="87"/>
      <c r="C65" s="86"/>
      <c r="D65" s="50"/>
      <c r="E65" s="88"/>
      <c r="F65" s="86"/>
      <c r="G65" s="50"/>
      <c r="H65" s="88"/>
      <c r="I65" s="86"/>
      <c r="J65" s="50"/>
      <c r="K65" s="88"/>
      <c r="L65" s="86"/>
      <c r="M65" s="50"/>
      <c r="N65" s="88"/>
      <c r="O65" s="86"/>
    </row>
    <row r="66" spans="1:15" ht="15" customHeight="1">
      <c r="A66" s="50"/>
      <c r="B66" s="87"/>
      <c r="C66" s="86"/>
      <c r="D66" s="50"/>
      <c r="E66" s="88"/>
      <c r="F66" s="86"/>
      <c r="G66" s="50"/>
      <c r="H66" s="88"/>
      <c r="I66" s="86"/>
      <c r="J66" s="112"/>
      <c r="K66" s="101"/>
      <c r="L66" s="99"/>
      <c r="M66" s="112"/>
      <c r="N66" s="101"/>
      <c r="O66" s="99"/>
    </row>
    <row r="67" spans="1:15" ht="15" customHeight="1" thickBot="1">
      <c r="A67" s="227" t="s">
        <v>29</v>
      </c>
      <c r="B67" s="213">
        <f>SUM(B55:B66)</f>
        <v>0</v>
      </c>
      <c r="C67" s="214">
        <f>SUM(C55:C66)</f>
        <v>0</v>
      </c>
      <c r="D67" s="227" t="s">
        <v>29</v>
      </c>
      <c r="E67" s="213">
        <f>SUM(E55:E66)</f>
        <v>0</v>
      </c>
      <c r="F67" s="214">
        <f>SUM(F55:F66)</f>
        <v>0</v>
      </c>
      <c r="G67" s="227" t="s">
        <v>29</v>
      </c>
      <c r="H67" s="213">
        <f>SUM(H55:H66)</f>
        <v>270</v>
      </c>
      <c r="I67" s="214">
        <f>SUM(I55:I66)</f>
        <v>0</v>
      </c>
      <c r="J67" s="228" t="s">
        <v>29</v>
      </c>
      <c r="K67" s="222">
        <f>SUM(K55:K66)</f>
        <v>0</v>
      </c>
      <c r="L67" s="214">
        <f>SUM(L55:L66)</f>
        <v>0</v>
      </c>
      <c r="M67" s="228" t="s">
        <v>29</v>
      </c>
      <c r="N67" s="222">
        <f>SUM(N55:N66)</f>
        <v>3975</v>
      </c>
      <c r="O67" s="214">
        <f>SUM(O55:O66)</f>
        <v>0</v>
      </c>
    </row>
  </sheetData>
  <sheetProtection/>
  <mergeCells count="4">
    <mergeCell ref="E1:G1"/>
    <mergeCell ref="I1:J1"/>
    <mergeCell ref="E2:G2"/>
    <mergeCell ref="K2:L2"/>
  </mergeCells>
  <conditionalFormatting sqref="C8:C30 F8:F30 I8:I30 L8:L15 L19:L25 L27:L29 O8:O17 O19:O29 C37:C48 F37:F48 I37:I48 L37:L48 C55:C66 F55:F66 I55:I66 L55:L66 O55:O65 O41:O48 O37:O39">
    <cfRule type="cellIs" priority="1" dxfId="16" operator="greaterThan" stopIfTrue="1">
      <formula>B8</formula>
    </cfRule>
  </conditionalFormatting>
  <conditionalFormatting sqref="O40">
    <cfRule type="cellIs" priority="11" dxfId="16" operator="greaterThan" stopIfTrue="1">
      <formula>N40</formula>
    </cfRule>
  </conditionalFormatting>
  <conditionalFormatting sqref="O40">
    <cfRule type="cellIs" priority="13" dxfId="16" operator="greaterThan" stopIfTrue="1">
      <formula>N39</formula>
    </cfRule>
  </conditionalFormatting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68" r:id="rId4"/>
  <headerFooter alignWithMargins="0">
    <oddHeader>&amp;L&amp;16折込広告企画書　宮崎地区　No.１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SheetLayoutView="80" workbookViewId="0" topLeftCell="A1">
      <selection activeCell="P14" sqref="P14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384" width="9.00390625" style="1" customWidth="1"/>
  </cols>
  <sheetData>
    <row r="1" spans="1:15" s="2" customFormat="1" ht="15.75" customHeight="1">
      <c r="A1" s="25" t="s">
        <v>101</v>
      </c>
      <c r="B1" s="26"/>
      <c r="C1" s="26"/>
      <c r="D1" s="27" t="s">
        <v>102</v>
      </c>
      <c r="E1" s="28"/>
      <c r="F1" s="29"/>
      <c r="G1" s="27" t="s">
        <v>1</v>
      </c>
      <c r="H1" s="29"/>
      <c r="I1" s="27" t="s">
        <v>103</v>
      </c>
      <c r="J1" s="26"/>
      <c r="K1" s="27" t="s">
        <v>104</v>
      </c>
      <c r="L1" s="30"/>
      <c r="M1" s="1"/>
      <c r="N1" s="1"/>
      <c r="O1" s="1"/>
    </row>
    <row r="2" spans="1:15" ht="33.75" customHeight="1" thickBot="1">
      <c r="A2" s="305">
        <f>'宮崎市・東諸県郡'!A2</f>
        <v>0</v>
      </c>
      <c r="B2" s="306"/>
      <c r="C2" s="307"/>
      <c r="D2" s="300" t="str">
        <f>'宮崎市・東諸県郡'!E2</f>
        <v>令和       年       月       日</v>
      </c>
      <c r="E2" s="301"/>
      <c r="F2" s="302"/>
      <c r="G2" s="308">
        <f>'宮崎市・東諸県郡'!H2</f>
        <v>0</v>
      </c>
      <c r="H2" s="307"/>
      <c r="I2" s="309">
        <f>'宮崎市・東諸県郡'!I2</f>
        <v>0</v>
      </c>
      <c r="J2" s="307"/>
      <c r="K2" s="298"/>
      <c r="L2" s="299"/>
      <c r="M2" s="3"/>
      <c r="N2" s="4"/>
      <c r="O2" s="5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42" t="s">
        <v>229</v>
      </c>
      <c r="N3" s="8"/>
      <c r="O3" s="9"/>
    </row>
    <row r="4" spans="1:15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3" t="s">
        <v>230</v>
      </c>
      <c r="N4" s="11"/>
      <c r="O4" s="9"/>
    </row>
    <row r="5" spans="1:15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1"/>
      <c r="O5" s="9"/>
    </row>
    <row r="6" spans="1:15" s="12" customFormat="1" ht="30" customHeight="1">
      <c r="A6" s="39" t="s">
        <v>105</v>
      </c>
      <c r="B6" s="40" t="s">
        <v>8</v>
      </c>
      <c r="C6" s="35"/>
      <c r="D6" s="36" t="s">
        <v>9</v>
      </c>
      <c r="E6" s="35"/>
      <c r="F6" s="36" t="s">
        <v>10</v>
      </c>
      <c r="G6" s="35"/>
      <c r="H6" s="303" t="s">
        <v>31</v>
      </c>
      <c r="I6" s="304"/>
      <c r="J6" s="36" t="s">
        <v>32</v>
      </c>
      <c r="K6" s="35"/>
      <c r="L6" s="41" t="s">
        <v>151</v>
      </c>
      <c r="M6" s="35"/>
      <c r="N6" s="37" t="s">
        <v>106</v>
      </c>
      <c r="O6" s="38"/>
    </row>
    <row r="7" spans="1:15" s="12" customFormat="1" ht="21" customHeight="1">
      <c r="A7" s="45"/>
      <c r="B7" s="46" t="s">
        <v>14</v>
      </c>
      <c r="C7" s="47" t="s">
        <v>157</v>
      </c>
      <c r="D7" s="46" t="s">
        <v>14</v>
      </c>
      <c r="E7" s="47" t="s">
        <v>157</v>
      </c>
      <c r="F7" s="46" t="s">
        <v>14</v>
      </c>
      <c r="G7" s="47" t="s">
        <v>157</v>
      </c>
      <c r="H7" s="46" t="s">
        <v>14</v>
      </c>
      <c r="I7" s="47" t="s">
        <v>157</v>
      </c>
      <c r="J7" s="46" t="s">
        <v>14</v>
      </c>
      <c r="K7" s="47" t="s">
        <v>157</v>
      </c>
      <c r="L7" s="46" t="s">
        <v>14</v>
      </c>
      <c r="M7" s="47" t="s">
        <v>157</v>
      </c>
      <c r="N7" s="46" t="s">
        <v>14</v>
      </c>
      <c r="O7" s="48" t="s">
        <v>157</v>
      </c>
    </row>
    <row r="8" spans="1:15" ht="27.75" customHeight="1">
      <c r="A8" s="33" t="s">
        <v>140</v>
      </c>
      <c r="B8" s="21">
        <f>'宮崎市・東諸県郡'!B63</f>
        <v>2030</v>
      </c>
      <c r="C8" s="15">
        <f>'宮崎市・東諸県郡'!C63</f>
        <v>0</v>
      </c>
      <c r="D8" s="24">
        <f>'宮崎市・東諸県郡'!E63</f>
        <v>0</v>
      </c>
      <c r="E8" s="15">
        <f>'宮崎市・東諸県郡'!F63</f>
        <v>0</v>
      </c>
      <c r="F8" s="24">
        <f>'宮崎市・東諸県郡'!H63</f>
        <v>6260</v>
      </c>
      <c r="G8" s="15">
        <f>'宮崎市・東諸県郡'!I63</f>
        <v>0</v>
      </c>
      <c r="H8" s="24"/>
      <c r="I8" s="15"/>
      <c r="J8" s="24">
        <f>'宮崎市・東諸県郡'!N63</f>
        <v>81823</v>
      </c>
      <c r="K8" s="15">
        <f>'宮崎市・東諸県郡'!O63</f>
        <v>0</v>
      </c>
      <c r="L8" s="24">
        <f>'宮崎市・東諸県郡'!K63</f>
        <v>0</v>
      </c>
      <c r="M8" s="15">
        <f>'宮崎市・東諸県郡'!L63</f>
        <v>0</v>
      </c>
      <c r="N8" s="24">
        <f>SUM(B8+D8+F8+H8+J8+L8)</f>
        <v>90113</v>
      </c>
      <c r="O8" s="44">
        <f>C8+E8+G8+I8+K8+M8</f>
        <v>0</v>
      </c>
    </row>
    <row r="9" spans="1:15" ht="27.75" customHeight="1">
      <c r="A9" s="31" t="s">
        <v>141</v>
      </c>
      <c r="B9" s="20">
        <f>'宮崎市・東諸県郡'!B80</f>
        <v>0</v>
      </c>
      <c r="C9" s="13">
        <f>'宮崎市・東諸県郡'!C80</f>
        <v>0</v>
      </c>
      <c r="D9" s="23">
        <f>'宮崎市・東諸県郡'!E80</f>
        <v>0</v>
      </c>
      <c r="E9" s="13">
        <f>'宮崎市・東諸県郡'!F80</f>
        <v>0</v>
      </c>
      <c r="F9" s="23">
        <f>'宮崎市・東諸県郡'!H80</f>
        <v>0</v>
      </c>
      <c r="G9" s="13">
        <f>'宮崎市・東諸県郡'!I80</f>
        <v>0</v>
      </c>
      <c r="H9" s="23"/>
      <c r="I9" s="13"/>
      <c r="J9" s="23">
        <f>'宮崎市・東諸県郡'!N80</f>
        <v>5264</v>
      </c>
      <c r="K9" s="13">
        <f>'宮崎市・東諸県郡'!O80</f>
        <v>0</v>
      </c>
      <c r="L9" s="23">
        <f>'宮崎市・東諸県郡'!K80</f>
        <v>0</v>
      </c>
      <c r="M9" s="13">
        <f>'宮崎市・東諸県郡'!L80</f>
        <v>0</v>
      </c>
      <c r="N9" s="23">
        <f aca="true" t="shared" si="0" ref="N9:N26">SUM(B9+D9+F9+H9+J9+L9)</f>
        <v>5264</v>
      </c>
      <c r="O9" s="14">
        <f aca="true" t="shared" si="1" ref="O9:O26">C9+E9+G9+I9+K9+M9</f>
        <v>0</v>
      </c>
    </row>
    <row r="10" spans="1:15" ht="27.75" customHeight="1">
      <c r="A10" s="31" t="s">
        <v>130</v>
      </c>
      <c r="B10" s="20">
        <f>'西都市・児湯郡・日南市・南那珂郡・串間市・都城市'!B12</f>
        <v>0</v>
      </c>
      <c r="C10" s="13">
        <f>'西都市・児湯郡・日南市・南那珂郡・串間市・都城市'!C12</f>
        <v>0</v>
      </c>
      <c r="D10" s="23">
        <f>'西都市・児湯郡・日南市・南那珂郡・串間市・都城市'!E12</f>
        <v>0</v>
      </c>
      <c r="E10" s="13">
        <f>'西都市・児湯郡・日南市・南那珂郡・串間市・都城市'!F12</f>
        <v>0</v>
      </c>
      <c r="F10" s="23">
        <f>'西都市・児湯郡・日南市・南那珂郡・串間市・都城市'!H12</f>
        <v>500</v>
      </c>
      <c r="G10" s="13">
        <f>'西都市・児湯郡・日南市・南那珂郡・串間市・都城市'!I12</f>
        <v>0</v>
      </c>
      <c r="H10" s="23"/>
      <c r="I10" s="13"/>
      <c r="J10" s="23">
        <f>'西都市・児湯郡・日南市・南那珂郡・串間市・都城市'!N12</f>
        <v>7184</v>
      </c>
      <c r="K10" s="13">
        <f>'西都市・児湯郡・日南市・南那珂郡・串間市・都城市'!O12</f>
        <v>0</v>
      </c>
      <c r="L10" s="23">
        <f>'西都市・児湯郡・日南市・南那珂郡・串間市・都城市'!K12</f>
        <v>0</v>
      </c>
      <c r="M10" s="13">
        <f>'西都市・児湯郡・日南市・南那珂郡・串間市・都城市'!L12</f>
        <v>0</v>
      </c>
      <c r="N10" s="23">
        <f t="shared" si="0"/>
        <v>7684</v>
      </c>
      <c r="O10" s="14">
        <f t="shared" si="1"/>
        <v>0</v>
      </c>
    </row>
    <row r="11" spans="1:15" ht="27.75" customHeight="1">
      <c r="A11" s="32" t="s">
        <v>129</v>
      </c>
      <c r="B11" s="20">
        <f>'西都市・児湯郡・日南市・南那珂郡・串間市・都城市'!B26</f>
        <v>0</v>
      </c>
      <c r="C11" s="13">
        <f>'西都市・児湯郡・日南市・南那珂郡・串間市・都城市'!C26</f>
        <v>0</v>
      </c>
      <c r="D11" s="23">
        <f>'西都市・児湯郡・日南市・南那珂郡・串間市・都城市'!E26</f>
        <v>0</v>
      </c>
      <c r="E11" s="13">
        <f>'西都市・児湯郡・日南市・南那珂郡・串間市・都城市'!F26</f>
        <v>0</v>
      </c>
      <c r="F11" s="23">
        <f>'西都市・児湯郡・日南市・南那珂郡・串間市・都城市'!H26</f>
        <v>820</v>
      </c>
      <c r="G11" s="13">
        <f>'西都市・児湯郡・日南市・南那珂郡・串間市・都城市'!I26</f>
        <v>0</v>
      </c>
      <c r="H11" s="23"/>
      <c r="I11" s="13"/>
      <c r="J11" s="23">
        <f>'西都市・児湯郡・日南市・南那珂郡・串間市・都城市'!N26</f>
        <v>14964</v>
      </c>
      <c r="K11" s="13">
        <f>'西都市・児湯郡・日南市・南那珂郡・串間市・都城市'!O26</f>
        <v>0</v>
      </c>
      <c r="L11" s="23">
        <f>'西都市・児湯郡・日南市・南那珂郡・串間市・都城市'!K26</f>
        <v>0</v>
      </c>
      <c r="M11" s="13">
        <f>'西都市・児湯郡・日南市・南那珂郡・串間市・都城市'!L26</f>
        <v>0</v>
      </c>
      <c r="N11" s="23">
        <f t="shared" si="0"/>
        <v>15784</v>
      </c>
      <c r="O11" s="14">
        <f t="shared" si="1"/>
        <v>0</v>
      </c>
    </row>
    <row r="12" spans="1:15" ht="27.75" customHeight="1">
      <c r="A12" s="31" t="s">
        <v>131</v>
      </c>
      <c r="B12" s="20">
        <f>'西都市・児湯郡・日南市・南那珂郡・串間市・都城市'!B36</f>
        <v>0</v>
      </c>
      <c r="C12" s="13">
        <f>'西都市・児湯郡・日南市・南那珂郡・串間市・都城市'!C36</f>
        <v>0</v>
      </c>
      <c r="D12" s="23">
        <f>'西都市・児湯郡・日南市・南那珂郡・串間市・都城市'!E36</f>
        <v>0</v>
      </c>
      <c r="E12" s="13">
        <f>'西都市・児湯郡・日南市・南那珂郡・串間市・都城市'!F36</f>
        <v>0</v>
      </c>
      <c r="F12" s="23">
        <f>'西都市・児湯郡・日南市・南那珂郡・串間市・都城市'!H36</f>
        <v>0</v>
      </c>
      <c r="G12" s="13">
        <f>'西都市・児湯郡・日南市・南那珂郡・串間市・都城市'!I36</f>
        <v>0</v>
      </c>
      <c r="H12" s="23"/>
      <c r="I12" s="13"/>
      <c r="J12" s="23">
        <f>'西都市・児湯郡・日南市・南那珂郡・串間市・都城市'!N36</f>
        <v>7911</v>
      </c>
      <c r="K12" s="13">
        <f>'西都市・児湯郡・日南市・南那珂郡・串間市・都城市'!O36</f>
        <v>0</v>
      </c>
      <c r="L12" s="23">
        <f>'西都市・児湯郡・日南市・南那珂郡・串間市・都城市'!K36</f>
        <v>0</v>
      </c>
      <c r="M12" s="13">
        <f>'西都市・児湯郡・日南市・南那珂郡・串間市・都城市'!L36</f>
        <v>0</v>
      </c>
      <c r="N12" s="23">
        <f t="shared" si="0"/>
        <v>7911</v>
      </c>
      <c r="O12" s="14">
        <f t="shared" si="1"/>
        <v>0</v>
      </c>
    </row>
    <row r="13" spans="1:15" ht="27.75" customHeight="1">
      <c r="A13" s="31" t="s">
        <v>142</v>
      </c>
      <c r="B13" s="20">
        <f>'西都市・児湯郡・日南市・南那珂郡・串間市・都城市'!B46</f>
        <v>0</v>
      </c>
      <c r="C13" s="13">
        <f>'西都市・児湯郡・日南市・南那珂郡・串間市・都城市'!C46</f>
        <v>0</v>
      </c>
      <c r="D13" s="23">
        <f>'西都市・児湯郡・日南市・南那珂郡・串間市・都城市'!E46</f>
        <v>0</v>
      </c>
      <c r="E13" s="13">
        <f>'西都市・児湯郡・日南市・南那珂郡・串間市・都城市'!F46</f>
        <v>0</v>
      </c>
      <c r="F13" s="23">
        <f>'西都市・児湯郡・日南市・南那珂郡・串間市・都城市'!H46</f>
        <v>0</v>
      </c>
      <c r="G13" s="13">
        <f>'西都市・児湯郡・日南市・南那珂郡・串間市・都城市'!I46</f>
        <v>0</v>
      </c>
      <c r="H13" s="23"/>
      <c r="I13" s="13"/>
      <c r="J13" s="23">
        <f>'西都市・児湯郡・日南市・南那珂郡・串間市・都城市'!N46</f>
        <v>4181</v>
      </c>
      <c r="K13" s="13">
        <f>'西都市・児湯郡・日南市・南那珂郡・串間市・都城市'!O46</f>
        <v>0</v>
      </c>
      <c r="L13" s="23">
        <f>'西都市・児湯郡・日南市・南那珂郡・串間市・都城市'!K46</f>
        <v>0</v>
      </c>
      <c r="M13" s="13">
        <f>'西都市・児湯郡・日南市・南那珂郡・串間市・都城市'!L46</f>
        <v>0</v>
      </c>
      <c r="N13" s="23">
        <f t="shared" si="0"/>
        <v>4181</v>
      </c>
      <c r="O13" s="14">
        <f t="shared" si="1"/>
        <v>0</v>
      </c>
    </row>
    <row r="14" spans="1:15" ht="27.75" customHeight="1">
      <c r="A14" s="33" t="s">
        <v>132</v>
      </c>
      <c r="B14" s="21">
        <f>'西都市・児湯郡・日南市・南那珂郡・串間市・都城市'!B55</f>
        <v>0</v>
      </c>
      <c r="C14" s="15">
        <f>'西都市・児湯郡・日南市・南那珂郡・串間市・都城市'!C55</f>
        <v>0</v>
      </c>
      <c r="D14" s="24">
        <f>'西都市・児湯郡・日南市・南那珂郡・串間市・都城市'!E55</f>
        <v>0</v>
      </c>
      <c r="E14" s="15">
        <f>'西都市・児湯郡・日南市・南那珂郡・串間市・都城市'!F55</f>
        <v>0</v>
      </c>
      <c r="F14" s="24">
        <f>'西都市・児湯郡・日南市・南那珂郡・串間市・都城市'!H55</f>
        <v>0</v>
      </c>
      <c r="G14" s="15">
        <f>'西都市・児湯郡・日南市・南那珂郡・串間市・都城市'!I55</f>
        <v>0</v>
      </c>
      <c r="H14" s="24"/>
      <c r="I14" s="15"/>
      <c r="J14" s="24">
        <f>'西都市・児湯郡・日南市・南那珂郡・串間市・都城市'!N55</f>
        <v>3860</v>
      </c>
      <c r="K14" s="15">
        <f>'西都市・児湯郡・日南市・南那珂郡・串間市・都城市'!O55</f>
        <v>0</v>
      </c>
      <c r="L14" s="24">
        <f>'西都市・児湯郡・日南市・南那珂郡・串間市・都城市'!K55</f>
        <v>0</v>
      </c>
      <c r="M14" s="15">
        <f>'西都市・児湯郡・日南市・南那珂郡・串間市・都城市'!L55</f>
        <v>0</v>
      </c>
      <c r="N14" s="23">
        <f t="shared" si="0"/>
        <v>3860</v>
      </c>
      <c r="O14" s="14">
        <f t="shared" si="1"/>
        <v>0</v>
      </c>
    </row>
    <row r="15" spans="1:15" ht="27.75" customHeight="1">
      <c r="A15" s="31" t="s">
        <v>143</v>
      </c>
      <c r="B15" s="20">
        <f>'西都市・児湯郡・日南市・南那珂郡・串間市・都城市'!B88</f>
        <v>2620</v>
      </c>
      <c r="C15" s="13">
        <f>'西都市・児湯郡・日南市・南那珂郡・串間市・都城市'!C88</f>
        <v>0</v>
      </c>
      <c r="D15" s="23">
        <f>'西都市・児湯郡・日南市・南那珂郡・串間市・都城市'!E88</f>
        <v>0</v>
      </c>
      <c r="E15" s="13">
        <f>'西都市・児湯郡・日南市・南那珂郡・串間市・都城市'!F88</f>
        <v>0</v>
      </c>
      <c r="F15" s="23">
        <f>'西都市・児湯郡・日南市・南那珂郡・串間市・都城市'!H88</f>
        <v>3690</v>
      </c>
      <c r="G15" s="13">
        <f>'西都市・児湯郡・日南市・南那珂郡・串間市・都城市'!I88</f>
        <v>0</v>
      </c>
      <c r="H15" s="23">
        <f>'西都市・児湯郡・日南市・南那珂郡・串間市・都城市'!K65</f>
        <v>0</v>
      </c>
      <c r="I15" s="13"/>
      <c r="J15" s="23">
        <f>'西都市・児湯郡・日南市・南那珂郡・串間市・都城市'!N88</f>
        <v>25280</v>
      </c>
      <c r="K15" s="13">
        <f>'西都市・児湯郡・日南市・南那珂郡・串間市・都城市'!O88</f>
        <v>0</v>
      </c>
      <c r="L15" s="23">
        <f>'西都市・児湯郡・日南市・南那珂郡・串間市・都城市'!K88</f>
        <v>0</v>
      </c>
      <c r="M15" s="13">
        <f>'西都市・児湯郡・日南市・南那珂郡・串間市・都城市'!L88</f>
        <v>0</v>
      </c>
      <c r="N15" s="23">
        <f t="shared" si="0"/>
        <v>31590</v>
      </c>
      <c r="O15" s="14">
        <f t="shared" si="1"/>
        <v>0</v>
      </c>
    </row>
    <row r="16" spans="1:15" ht="27.75" customHeight="1">
      <c r="A16" s="31" t="s">
        <v>144</v>
      </c>
      <c r="B16" s="21">
        <f>'北諸県郡・西諸県郡・えびの市・小林市・延岡市'!B15</f>
        <v>0</v>
      </c>
      <c r="C16" s="15">
        <f>'北諸県郡・西諸県郡・えびの市・小林市・延岡市'!C15</f>
        <v>0</v>
      </c>
      <c r="D16" s="24">
        <f>'北諸県郡・西諸県郡・えびの市・小林市・延岡市'!E15</f>
        <v>0</v>
      </c>
      <c r="E16" s="15">
        <f>'北諸県郡・西諸県郡・えびの市・小林市・延岡市'!F15</f>
        <v>0</v>
      </c>
      <c r="F16" s="24">
        <f>'北諸県郡・西諸県郡・えびの市・小林市・延岡市'!H15</f>
        <v>570</v>
      </c>
      <c r="G16" s="15">
        <f>'北諸県郡・西諸県郡・えびの市・小林市・延岡市'!I15</f>
        <v>0</v>
      </c>
      <c r="H16" s="24">
        <f>'北諸県郡・西諸県郡・えびの市・小林市・延岡市'!K9</f>
        <v>0</v>
      </c>
      <c r="I16" s="15"/>
      <c r="J16" s="24">
        <f>'北諸県郡・西諸県郡・えびの市・小林市・延岡市'!N15</f>
        <v>3805</v>
      </c>
      <c r="K16" s="15">
        <f>'北諸県郡・西諸県郡・えびの市・小林市・延岡市'!O15</f>
        <v>0</v>
      </c>
      <c r="L16" s="24">
        <f>'北諸県郡・西諸県郡・えびの市・小林市・延岡市'!K15</f>
        <v>0</v>
      </c>
      <c r="M16" s="15">
        <f>'北諸県郡・西諸県郡・えびの市・小林市・延岡市'!L15</f>
        <v>0</v>
      </c>
      <c r="N16" s="23">
        <f t="shared" si="0"/>
        <v>4375</v>
      </c>
      <c r="O16" s="14">
        <f t="shared" si="1"/>
        <v>0</v>
      </c>
    </row>
    <row r="17" spans="1:15" ht="27.75" customHeight="1">
      <c r="A17" s="31" t="s">
        <v>145</v>
      </c>
      <c r="B17" s="20">
        <f>'北諸県郡・西諸県郡・えびの市・小林市・延岡市'!B24</f>
        <v>0</v>
      </c>
      <c r="C17" s="13">
        <f>'北諸県郡・西諸県郡・えびの市・小林市・延岡市'!C24</f>
        <v>0</v>
      </c>
      <c r="D17" s="23">
        <f>'北諸県郡・西諸県郡・えびの市・小林市・延岡市'!E24</f>
        <v>0</v>
      </c>
      <c r="E17" s="13">
        <f>'北諸県郡・西諸県郡・えびの市・小林市・延岡市'!F24</f>
        <v>0</v>
      </c>
      <c r="F17" s="23">
        <f>'北諸県郡・西諸県郡・えびの市・小林市・延岡市'!H24</f>
        <v>70</v>
      </c>
      <c r="G17" s="13">
        <f>'北諸県郡・西諸県郡・えびの市・小林市・延岡市'!I24</f>
        <v>0</v>
      </c>
      <c r="H17" s="23"/>
      <c r="I17" s="13"/>
      <c r="J17" s="23">
        <f>'北諸県郡・西諸県郡・えびの市・小林市・延岡市'!N24</f>
        <v>1708</v>
      </c>
      <c r="K17" s="13">
        <f>'北諸県郡・西諸県郡・えびの市・小林市・延岡市'!O24</f>
        <v>0</v>
      </c>
      <c r="L17" s="23">
        <f>'北諸県郡・西諸県郡・えびの市・小林市・延岡市'!K24</f>
        <v>0</v>
      </c>
      <c r="M17" s="13">
        <f>'北諸県郡・西諸県郡・えびの市・小林市・延岡市'!L24</f>
        <v>0</v>
      </c>
      <c r="N17" s="23">
        <f t="shared" si="0"/>
        <v>1778</v>
      </c>
      <c r="O17" s="14">
        <f t="shared" si="1"/>
        <v>0</v>
      </c>
    </row>
    <row r="18" spans="1:15" ht="27.75" customHeight="1">
      <c r="A18" s="33" t="s">
        <v>133</v>
      </c>
      <c r="B18" s="20">
        <f>'北諸県郡・西諸県郡・えびの市・小林市・延岡市'!B35</f>
        <v>68</v>
      </c>
      <c r="C18" s="13">
        <f>'北諸県郡・西諸県郡・えびの市・小林市・延岡市'!C35</f>
        <v>0</v>
      </c>
      <c r="D18" s="23">
        <f>'北諸県郡・西諸県郡・えびの市・小林市・延岡市'!E35</f>
        <v>0</v>
      </c>
      <c r="E18" s="13">
        <f>'北諸県郡・西諸県郡・えびの市・小林市・延岡市'!F35</f>
        <v>0</v>
      </c>
      <c r="F18" s="23">
        <f>'北諸県郡・西諸県郡・えびの市・小林市・延岡市'!H35</f>
        <v>150</v>
      </c>
      <c r="G18" s="13">
        <f>'北諸県郡・西諸県郡・えびの市・小林市・延岡市'!I35</f>
        <v>0</v>
      </c>
      <c r="H18" s="23"/>
      <c r="I18" s="13"/>
      <c r="J18" s="23">
        <f>'北諸県郡・西諸県郡・えびの市・小林市・延岡市'!N35</f>
        <v>3958</v>
      </c>
      <c r="K18" s="13">
        <f>'北諸県郡・西諸県郡・えびの市・小林市・延岡市'!O35</f>
        <v>0</v>
      </c>
      <c r="L18" s="23">
        <f>'北諸県郡・西諸県郡・えびの市・小林市・延岡市'!K35</f>
        <v>0</v>
      </c>
      <c r="M18" s="13">
        <f>'北諸県郡・西諸県郡・えびの市・小林市・延岡市'!L35</f>
        <v>0</v>
      </c>
      <c r="N18" s="23">
        <f t="shared" si="0"/>
        <v>4176</v>
      </c>
      <c r="O18" s="14">
        <f t="shared" si="1"/>
        <v>0</v>
      </c>
    </row>
    <row r="19" spans="1:15" ht="27.75" customHeight="1">
      <c r="A19" s="31" t="s">
        <v>139</v>
      </c>
      <c r="B19" s="20">
        <f>'北諸県郡・西諸県郡・えびの市・小林市・延岡市'!B59</f>
        <v>0</v>
      </c>
      <c r="C19" s="13">
        <f>'北諸県郡・西諸県郡・えびの市・小林市・延岡市'!C59</f>
        <v>0</v>
      </c>
      <c r="D19" s="23">
        <f>'北諸県郡・西諸県郡・えびの市・小林市・延岡市'!E59</f>
        <v>0</v>
      </c>
      <c r="E19" s="13">
        <f>'北諸県郡・西諸県郡・えびの市・小林市・延岡市'!F59</f>
        <v>0</v>
      </c>
      <c r="F19" s="23">
        <f>'北諸県郡・西諸県郡・えびの市・小林市・延岡市'!H59</f>
        <v>810</v>
      </c>
      <c r="G19" s="13">
        <f>'北諸県郡・西諸県郡・えびの市・小林市・延岡市'!I59</f>
        <v>0</v>
      </c>
      <c r="H19" s="23">
        <f>'北諸県郡・西諸県郡・えびの市・小林市・延岡市'!K44</f>
        <v>0</v>
      </c>
      <c r="I19" s="13"/>
      <c r="J19" s="23">
        <f>'北諸県郡・西諸県郡・えびの市・小林市・延岡市'!N59</f>
        <v>8291</v>
      </c>
      <c r="K19" s="13">
        <f>'北諸県郡・西諸県郡・えびの市・小林市・延岡市'!O59</f>
        <v>0</v>
      </c>
      <c r="L19" s="23">
        <f>'北諸県郡・西諸県郡・えびの市・小林市・延岡市'!K59</f>
        <v>0</v>
      </c>
      <c r="M19" s="13">
        <f>'北諸県郡・西諸県郡・えびの市・小林市・延岡市'!L59</f>
        <v>0</v>
      </c>
      <c r="N19" s="23">
        <f t="shared" si="0"/>
        <v>9101</v>
      </c>
      <c r="O19" s="14">
        <f t="shared" si="1"/>
        <v>0</v>
      </c>
    </row>
    <row r="20" spans="1:15" ht="27.75" customHeight="1">
      <c r="A20" s="31" t="s">
        <v>108</v>
      </c>
      <c r="B20" s="20">
        <f>'北諸県郡・西諸県郡・えびの市・小林市・延岡市'!B88</f>
        <v>6260</v>
      </c>
      <c r="C20" s="13">
        <f>'北諸県郡・西諸県郡・えびの市・小林市・延岡市'!C88</f>
        <v>0</v>
      </c>
      <c r="D20" s="23">
        <f>'北諸県郡・西諸県郡・えびの市・小林市・延岡市'!E88</f>
        <v>2760</v>
      </c>
      <c r="E20" s="13">
        <f>'北諸県郡・西諸県郡・えびの市・小林市・延岡市'!F88</f>
        <v>0</v>
      </c>
      <c r="F20" s="23">
        <f>'北諸県郡・西諸県郡・えびの市・小林市・延岡市'!H88</f>
        <v>3040</v>
      </c>
      <c r="G20" s="13">
        <f>'北諸県郡・西諸県郡・えびの市・小林市・延岡市'!I88</f>
        <v>0</v>
      </c>
      <c r="H20" s="23">
        <f>'北諸県郡・西諸県郡・えびの市・小林市・延岡市'!K70</f>
        <v>0</v>
      </c>
      <c r="I20" s="13"/>
      <c r="J20" s="23">
        <f>'北諸県郡・西諸県郡・えびの市・小林市・延岡市'!N88</f>
        <v>7872</v>
      </c>
      <c r="K20" s="13">
        <f>'北諸県郡・西諸県郡・えびの市・小林市・延岡市'!O88</f>
        <v>0</v>
      </c>
      <c r="L20" s="23">
        <f>'北諸県郡・西諸県郡・えびの市・小林市・延岡市'!K88</f>
        <v>0</v>
      </c>
      <c r="M20" s="13">
        <f>'北諸県郡・西諸県郡・えびの市・小林市・延岡市'!L88</f>
        <v>0</v>
      </c>
      <c r="N20" s="23">
        <f t="shared" si="0"/>
        <v>19932</v>
      </c>
      <c r="O20" s="14">
        <f t="shared" si="1"/>
        <v>0</v>
      </c>
    </row>
    <row r="21" spans="1:15" ht="27.75" customHeight="1">
      <c r="A21" s="31" t="s">
        <v>109</v>
      </c>
      <c r="B21" s="20">
        <f>'日向市・東臼杵郡・西臼杵郡'!B31</f>
        <v>1600</v>
      </c>
      <c r="C21" s="13">
        <f>'日向市・東臼杵郡・西臼杵郡'!C31</f>
        <v>0</v>
      </c>
      <c r="D21" s="23">
        <f>'日向市・東臼杵郡・西臼杵郡'!E31</f>
        <v>1040</v>
      </c>
      <c r="E21" s="13">
        <f>'日向市・東臼杵郡・西臼杵郡'!F31</f>
        <v>0</v>
      </c>
      <c r="F21" s="23">
        <f>'日向市・東臼杵郡・西臼杵郡'!H31</f>
        <v>800</v>
      </c>
      <c r="G21" s="13">
        <f>'日向市・東臼杵郡・西臼杵郡'!I31</f>
        <v>0</v>
      </c>
      <c r="H21" s="23">
        <f>'日向市・東臼杵郡・西臼杵郡'!K16</f>
        <v>0</v>
      </c>
      <c r="I21" s="13"/>
      <c r="J21" s="23">
        <f>'日向市・東臼杵郡・西臼杵郡'!N31</f>
        <v>7822</v>
      </c>
      <c r="K21" s="13">
        <f>'日向市・東臼杵郡・西臼杵郡'!O31</f>
        <v>0</v>
      </c>
      <c r="L21" s="23">
        <f>'日向市・東臼杵郡・西臼杵郡'!K31</f>
        <v>0</v>
      </c>
      <c r="M21" s="13">
        <f>'日向市・東臼杵郡・西臼杵郡'!L31</f>
        <v>0</v>
      </c>
      <c r="N21" s="23">
        <f t="shared" si="0"/>
        <v>11262</v>
      </c>
      <c r="O21" s="14">
        <f t="shared" si="1"/>
        <v>0</v>
      </c>
    </row>
    <row r="22" spans="1:15" ht="27.75" customHeight="1">
      <c r="A22" s="31" t="s">
        <v>146</v>
      </c>
      <c r="B22" s="20">
        <f>'日向市・東臼杵郡・西臼杵郡'!B49</f>
        <v>0</v>
      </c>
      <c r="C22" s="13">
        <f>'日向市・東臼杵郡・西臼杵郡'!C49</f>
        <v>0</v>
      </c>
      <c r="D22" s="23">
        <f>'日向市・東臼杵郡・西臼杵郡'!E49</f>
        <v>310</v>
      </c>
      <c r="E22" s="13">
        <f>'日向市・東臼杵郡・西臼杵郡'!F49</f>
        <v>0</v>
      </c>
      <c r="F22" s="23">
        <f>'日向市・東臼杵郡・西臼杵郡'!H49</f>
        <v>500</v>
      </c>
      <c r="G22" s="13">
        <f>'日向市・東臼杵郡・西臼杵郡'!I49</f>
        <v>0</v>
      </c>
      <c r="H22" s="23"/>
      <c r="I22" s="13"/>
      <c r="J22" s="23">
        <f>'日向市・東臼杵郡・西臼杵郡'!N49</f>
        <v>3319</v>
      </c>
      <c r="K22" s="13">
        <f>'日向市・東臼杵郡・西臼杵郡'!O49</f>
        <v>0</v>
      </c>
      <c r="L22" s="23">
        <f>'日向市・東臼杵郡・西臼杵郡'!K49</f>
        <v>0</v>
      </c>
      <c r="M22" s="13">
        <f>'日向市・東臼杵郡・西臼杵郡'!L49</f>
        <v>0</v>
      </c>
      <c r="N22" s="23">
        <f t="shared" si="0"/>
        <v>4129</v>
      </c>
      <c r="O22" s="14">
        <f t="shared" si="1"/>
        <v>0</v>
      </c>
    </row>
    <row r="23" spans="1:15" ht="27.75" customHeight="1">
      <c r="A23" s="31" t="s">
        <v>134</v>
      </c>
      <c r="B23" s="20">
        <f>'日向市・東臼杵郡・西臼杵郡'!B67</f>
        <v>0</v>
      </c>
      <c r="C23" s="13">
        <f>'日向市・東臼杵郡・西臼杵郡'!C67</f>
        <v>0</v>
      </c>
      <c r="D23" s="23">
        <f>'日向市・東臼杵郡・西臼杵郡'!E67</f>
        <v>0</v>
      </c>
      <c r="E23" s="13">
        <f>'日向市・東臼杵郡・西臼杵郡'!F67</f>
        <v>0</v>
      </c>
      <c r="F23" s="23">
        <f>'日向市・東臼杵郡・西臼杵郡'!H67</f>
        <v>270</v>
      </c>
      <c r="G23" s="13">
        <f>'日向市・東臼杵郡・西臼杵郡'!I67</f>
        <v>0</v>
      </c>
      <c r="H23" s="23"/>
      <c r="I23" s="13"/>
      <c r="J23" s="23">
        <f>'日向市・東臼杵郡・西臼杵郡'!N67</f>
        <v>3975</v>
      </c>
      <c r="K23" s="13">
        <f>'日向市・東臼杵郡・西臼杵郡'!O67</f>
        <v>0</v>
      </c>
      <c r="L23" s="23">
        <f>'日向市・東臼杵郡・西臼杵郡'!K67</f>
        <v>0</v>
      </c>
      <c r="M23" s="13">
        <f>'日向市・東臼杵郡・西臼杵郡'!L67</f>
        <v>0</v>
      </c>
      <c r="N23" s="23">
        <f t="shared" si="0"/>
        <v>4245</v>
      </c>
      <c r="O23" s="14">
        <f t="shared" si="1"/>
        <v>0</v>
      </c>
    </row>
    <row r="24" spans="1:15" ht="27.75" customHeight="1">
      <c r="A24" s="31"/>
      <c r="B24" s="20"/>
      <c r="C24" s="13"/>
      <c r="D24" s="23"/>
      <c r="E24" s="13"/>
      <c r="F24" s="23"/>
      <c r="G24" s="13"/>
      <c r="H24" s="23"/>
      <c r="I24" s="13"/>
      <c r="J24" s="23"/>
      <c r="K24" s="13"/>
      <c r="L24" s="23"/>
      <c r="M24" s="13"/>
      <c r="N24" s="23"/>
      <c r="O24" s="14"/>
    </row>
    <row r="25" spans="1:15" ht="27.75" customHeight="1">
      <c r="A25" s="31"/>
      <c r="B25" s="20"/>
      <c r="C25" s="13"/>
      <c r="D25" s="23"/>
      <c r="E25" s="13"/>
      <c r="F25" s="23"/>
      <c r="G25" s="13"/>
      <c r="H25" s="23"/>
      <c r="I25" s="13"/>
      <c r="J25" s="23"/>
      <c r="K25" s="13"/>
      <c r="L25" s="23"/>
      <c r="M25" s="13"/>
      <c r="N25" s="23"/>
      <c r="O25" s="14"/>
    </row>
    <row r="26" spans="1:15" ht="27.75" customHeight="1">
      <c r="A26" s="31"/>
      <c r="B26" s="20"/>
      <c r="C26" s="13"/>
      <c r="D26" s="23"/>
      <c r="E26" s="13"/>
      <c r="F26" s="23"/>
      <c r="G26" s="13"/>
      <c r="H26" s="23"/>
      <c r="I26" s="13"/>
      <c r="J26" s="23"/>
      <c r="K26" s="13"/>
      <c r="L26" s="23"/>
      <c r="M26" s="13"/>
      <c r="N26" s="23">
        <f t="shared" si="0"/>
        <v>0</v>
      </c>
      <c r="O26" s="14">
        <f t="shared" si="1"/>
        <v>0</v>
      </c>
    </row>
    <row r="27" spans="1:15" s="18" customFormat="1" ht="27.75" customHeight="1" thickBot="1">
      <c r="A27" s="34" t="s">
        <v>107</v>
      </c>
      <c r="B27" s="22">
        <f aca="true" t="shared" si="2" ref="B27:L27">SUM(B8:B26)</f>
        <v>12578</v>
      </c>
      <c r="C27" s="16">
        <f>SUM(C8:C26)</f>
        <v>0</v>
      </c>
      <c r="D27" s="22">
        <f t="shared" si="2"/>
        <v>4110</v>
      </c>
      <c r="E27" s="16">
        <f>SUM(E8:E26)</f>
        <v>0</v>
      </c>
      <c r="F27" s="22">
        <f t="shared" si="2"/>
        <v>17480</v>
      </c>
      <c r="G27" s="16">
        <f>SUM(G8:G26)</f>
        <v>0</v>
      </c>
      <c r="H27" s="22">
        <f t="shared" si="2"/>
        <v>0</v>
      </c>
      <c r="I27" s="16">
        <f t="shared" si="2"/>
        <v>0</v>
      </c>
      <c r="J27" s="22">
        <f t="shared" si="2"/>
        <v>191217</v>
      </c>
      <c r="K27" s="16">
        <f>SUM(K8:K26)</f>
        <v>0</v>
      </c>
      <c r="L27" s="22">
        <f t="shared" si="2"/>
        <v>0</v>
      </c>
      <c r="M27" s="16">
        <f>SUM(M8:M26)</f>
        <v>0</v>
      </c>
      <c r="N27" s="22">
        <f>SUM(N8:N26)</f>
        <v>225385</v>
      </c>
      <c r="O27" s="17">
        <f>SUM(O8:O26)</f>
        <v>0</v>
      </c>
    </row>
    <row r="28" spans="9:10" ht="13.5">
      <c r="I28" s="6"/>
      <c r="J28" s="19"/>
    </row>
    <row r="31" ht="13.5">
      <c r="G31" s="19"/>
    </row>
  </sheetData>
  <sheetProtection/>
  <mergeCells count="6">
    <mergeCell ref="K2:L2"/>
    <mergeCell ref="D2:F2"/>
    <mergeCell ref="H6:I6"/>
    <mergeCell ref="A2:C2"/>
    <mergeCell ref="G2:H2"/>
    <mergeCell ref="I2:J2"/>
  </mergeCells>
  <printOptions horizontalCentered="1"/>
  <pageMargins left="0.4724409448818898" right="0.2755905511811024" top="0.5511811023622047" bottom="0" header="0.2755905511811024" footer="0.1968503937007874"/>
  <pageSetup fitToHeight="1" fitToWidth="1" horizontalDpi="600" verticalDpi="600" orientation="portrait" paperSize="9" scale="56" r:id="rId2"/>
  <headerFooter alignWithMargins="0">
    <oddHeader>&amp;L&amp;16折込広告企画書　宮崎地区　No.１　(06.04)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城戸 武広</cp:lastModifiedBy>
  <cp:lastPrinted>2019-09-11T07:23:19Z</cp:lastPrinted>
  <dcterms:created xsi:type="dcterms:W3CDTF">1997-07-11T11:16:48Z</dcterms:created>
  <dcterms:modified xsi:type="dcterms:W3CDTF">2024-03-18T05:37:37Z</dcterms:modified>
  <cp:category/>
  <cp:version/>
  <cp:contentType/>
  <cp:contentStatus/>
</cp:coreProperties>
</file>