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59" activeTab="0"/>
  </bookViews>
  <sheets>
    <sheet name="門司区・小倉北区" sheetId="1" r:id="rId1"/>
    <sheet name="小倉南区・八幡東区" sheetId="2" r:id="rId2"/>
    <sheet name="八幡西区・戸畑区・若松区" sheetId="3" r:id="rId3"/>
    <sheet name="中間市・遠賀郡・行橋市・京都郡・豊前市・築上郡" sheetId="4" r:id="rId4"/>
    <sheet name="北九州地区集計表" sheetId="5" r:id="rId5"/>
  </sheets>
  <definedNames>
    <definedName name="_xlnm.Print_Area" localSheetId="1">'小倉南区・八幡東区'!$A$1:$P$45</definedName>
    <definedName name="_xlnm.Print_Area" localSheetId="2">'八幡西区・戸畑区・若松区'!$A$1:$P$69</definedName>
    <definedName name="_xlnm.Print_Area" localSheetId="0">'門司区・小倉北区'!$A$1:$P$57</definedName>
  </definedNames>
  <calcPr fullCalcOnLoad="1"/>
</workbook>
</file>

<file path=xl/comments1.xml><?xml version="1.0" encoding="utf-8"?>
<comments xmlns="http://schemas.openxmlformats.org/spreadsheetml/2006/main">
  <authors>
    <author>u25723</author>
    <author>MNOC_USER</author>
    <author>PC-222_k-fujisao</author>
    <author>user010@城戸 武広</author>
  </authors>
  <commentList>
    <comment ref="E9" authorId="0">
      <text>
        <r>
          <rPr>
            <b/>
            <sz val="9"/>
            <rFont val="ＭＳ Ｐゴシック"/>
            <family val="3"/>
          </rPr>
          <t>H30.4.1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Ｈ30.4.1
門司港より一部移行</t>
        </r>
      </text>
    </comment>
    <comment ref="A16" authorId="1">
      <text>
        <r>
          <rPr>
            <b/>
            <sz val="9"/>
            <rFont val="ＭＳ Ｐゴシック"/>
            <family val="3"/>
          </rPr>
          <t>R1.10～
大里を統合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R1.10～
藤松を統合
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K16" authorId="1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E19" authorId="1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E18" authorId="1">
      <text>
        <r>
          <rPr>
            <b/>
            <sz val="9"/>
            <rFont val="ＭＳ Ｐゴシック"/>
            <family val="3"/>
          </rPr>
          <t>Ｒ2.7～
吉志（340）を分割</t>
        </r>
      </text>
    </comment>
    <comment ref="H16" authorId="1">
      <text>
        <r>
          <rPr>
            <b/>
            <sz val="9"/>
            <rFont val="ＭＳ Ｐゴシック"/>
            <family val="3"/>
          </rPr>
          <t>Ｒ3.3
大里より大里東部へ
店名変更
門司駅前の一部を
統合</t>
        </r>
      </text>
    </comment>
    <comment ref="E36" authorId="2">
      <text>
        <r>
          <rPr>
            <sz val="9"/>
            <color indexed="10"/>
            <rFont val="ＭＳ Ｐゴシック"/>
            <family val="3"/>
          </rPr>
          <t>H29.5.9～
片野を統合＋黒原から170部移動。
店名を香春口から変更</t>
        </r>
      </text>
    </comment>
    <comment ref="E34" authorId="1">
      <text>
        <r>
          <rPr>
            <b/>
            <sz val="9"/>
            <rFont val="ＭＳ Ｐゴシック"/>
            <family val="3"/>
          </rPr>
          <t>Ｒ3.4
赤坂を吸収して、富野・赤坂へ店名変更</t>
        </r>
      </text>
    </comment>
    <comment ref="H43" authorId="1">
      <text>
        <r>
          <rPr>
            <b/>
            <sz val="9"/>
            <rFont val="ＭＳ Ｐゴシック"/>
            <family val="3"/>
          </rPr>
          <t>Ｒ3.8
井堀より一部、移譲
R3.9
遊園前へ20部移動</t>
        </r>
      </text>
    </comment>
    <comment ref="H9" authorId="1">
      <text>
        <r>
          <rPr>
            <b/>
            <sz val="9"/>
            <rFont val="ＭＳ Ｐゴシック"/>
            <family val="3"/>
          </rPr>
          <t xml:space="preserve">R3.9
古城を統合
</t>
        </r>
      </text>
    </comment>
    <comment ref="H44" authorId="1">
      <text>
        <r>
          <rPr>
            <b/>
            <sz val="9"/>
            <rFont val="ＭＳ Ｐゴシック"/>
            <family val="3"/>
          </rPr>
          <t>Ｒ3.8
井堀より一部、移譲
R3.9
到津より20部移動</t>
        </r>
      </text>
    </comment>
    <comment ref="H17" authorId="1">
      <text>
        <r>
          <rPr>
            <b/>
            <sz val="9"/>
            <rFont val="ＭＳ Ｐゴシック"/>
            <family val="3"/>
          </rPr>
          <t>Ｒ3.3
門司駅前の一部を
統合</t>
        </r>
      </text>
    </comment>
    <comment ref="H34" authorId="1">
      <text>
        <r>
          <rPr>
            <b/>
            <sz val="9"/>
            <rFont val="ＭＳ Ｐゴシック"/>
            <family val="3"/>
          </rPr>
          <t>R4.3
赤坂を統合</t>
        </r>
      </text>
    </comment>
    <comment ref="E44" authorId="1">
      <text>
        <r>
          <rPr>
            <b/>
            <sz val="9"/>
            <rFont val="ＭＳ Ｐゴシック"/>
            <family val="3"/>
          </rPr>
          <t>Ｒ5.2
緑ヶ丘を統合</t>
        </r>
      </text>
    </comment>
    <comment ref="A9" authorId="3">
      <text>
        <r>
          <rPr>
            <b/>
            <sz val="9"/>
            <rFont val="MS P ゴシック"/>
            <family val="3"/>
          </rPr>
          <t>R5.10
西日本新聞を合売化
（180部）</t>
        </r>
      </text>
    </comment>
    <comment ref="A18" authorId="3">
      <text>
        <r>
          <rPr>
            <b/>
            <sz val="9"/>
            <rFont val="MS P ゴシック"/>
            <family val="3"/>
          </rPr>
          <t>R5.10
西日本新聞を合売化
（60部）</t>
        </r>
      </text>
    </comment>
    <comment ref="K13" authorId="0">
      <text>
        <r>
          <rPr>
            <sz val="9"/>
            <rFont val="ＭＳ Ｐゴシック"/>
            <family val="3"/>
          </rPr>
          <t>H28.10.1
門司から門司港に名称変更
朝日新聞扱い</t>
        </r>
        <r>
          <rPr>
            <b/>
            <sz val="9"/>
            <rFont val="ＭＳ Ｐゴシック"/>
            <family val="3"/>
          </rPr>
          <t xml:space="preserve">
Ｈ30.4.1
門司に260枚移行
R5.10
毎日新聞　門司港へ合算
（180部）</t>
        </r>
      </text>
    </comment>
    <comment ref="K24" authorId="0">
      <text>
        <r>
          <rPr>
            <b/>
            <sz val="9"/>
            <rFont val="ＭＳ Ｐゴシック"/>
            <family val="3"/>
          </rPr>
          <t>Ｈ30.4.1
門司から新門司（新店）に260枚移行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Ｒ2.7～
黒川（150）・吉志（30）を分割
R5.10
毎日新聞　新門司へ合算
（60部）</t>
        </r>
      </text>
    </comment>
  </commentList>
</comments>
</file>

<file path=xl/comments2.xml><?xml version="1.0" encoding="utf-8"?>
<comments xmlns="http://schemas.openxmlformats.org/spreadsheetml/2006/main">
  <authors>
    <author>PC-222_k-fujisao</author>
    <author>MNOC_USER</author>
  </authors>
  <commentList>
    <comment ref="A33" authorId="0">
      <text>
        <r>
          <rPr>
            <b/>
            <sz val="9"/>
            <rFont val="ＭＳ Ｐゴシック"/>
            <family val="3"/>
          </rPr>
          <t>Ｈ30.7～
槻田Sを吸収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Ｈ30.12.1～
東谷（新店）へ
一部譲渡
Ｒ3.5
朝日より日経分10枚を移譲
Ｒ3.6　東谷を統合
朝日の企救丘から長行へ移動した日経30部を統合
R5.10
西日本新聞を合売化
（130部）</t>
        </r>
      </text>
    </comment>
    <comment ref="A35" authorId="1">
      <text>
        <r>
          <rPr>
            <b/>
            <sz val="9"/>
            <rFont val="ＭＳ Ｐゴシック"/>
            <family val="3"/>
          </rPr>
          <t>Ｒ1.10
八幡本町より一部譲渡</t>
        </r>
      </text>
    </comment>
    <comment ref="E16" authorId="0">
      <text>
        <r>
          <rPr>
            <b/>
            <sz val="9"/>
            <rFont val="ＭＳ Ｐゴシック"/>
            <family val="3"/>
          </rPr>
          <t>Ｒ3.5
守恒より分割、新店
Ｒ3.6
企救丘より一部譲渡
日経30部は毎日長行へ</t>
        </r>
      </text>
    </comment>
    <comment ref="E9" authorId="1">
      <text>
        <r>
          <rPr>
            <b/>
            <sz val="9"/>
            <rFont val="ＭＳ Ｐゴシック"/>
            <family val="3"/>
          </rPr>
          <t>Ｒ3.5
長行を分割
＊長行エリアの日経は10を毎日へ</t>
        </r>
      </text>
    </comment>
    <comment ref="E10" authorId="1">
      <text>
        <r>
          <rPr>
            <b/>
            <sz val="9"/>
            <rFont val="ＭＳ Ｐゴシック"/>
            <family val="3"/>
          </rPr>
          <t>Ｒ3.6
長行へ一部譲渡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1">
      <text>
        <r>
          <rPr>
            <b/>
            <sz val="9"/>
            <rFont val="ＭＳ Ｐゴシック"/>
            <family val="3"/>
          </rPr>
          <t>Ｒ3.6
中曽根へ一部エリア譲渡</t>
        </r>
      </text>
    </comment>
    <comment ref="A12" authorId="1">
      <text>
        <r>
          <rPr>
            <b/>
            <sz val="9"/>
            <rFont val="ＭＳ Ｐゴシック"/>
            <family val="3"/>
          </rPr>
          <t>Ｒ3.6
横代より一部、譲渡</t>
        </r>
      </text>
    </comment>
    <comment ref="H34" authorId="1">
      <text>
        <r>
          <rPr>
            <b/>
            <sz val="9"/>
            <rFont val="ＭＳ Ｐゴシック"/>
            <family val="3"/>
          </rPr>
          <t>Ｒ3.8
八幡中央より分割、新店</t>
        </r>
      </text>
    </comment>
    <comment ref="H35" authorId="1">
      <text>
        <r>
          <rPr>
            <b/>
            <sz val="9"/>
            <rFont val="ＭＳ Ｐゴシック"/>
            <family val="3"/>
          </rPr>
          <t>Ｒ2.10
新店　清納町（八幡西区）の販売店エリアの変更
R2.11
八幡中央を統合
R2.12
八幡中央へ分割
前回変更、11月以前のエリアへ
R4.4
八幡中央を統合</t>
        </r>
      </text>
    </comment>
    <comment ref="A37" authorId="1">
      <text>
        <r>
          <rPr>
            <b/>
            <sz val="9"/>
            <rFont val="ＭＳ Ｐゴシック"/>
            <family val="3"/>
          </rPr>
          <t>Ｒ1.10
八幡中央へ一部譲渡</t>
        </r>
      </text>
    </comment>
    <comment ref="K25" authorId="0">
      <text>
        <r>
          <rPr>
            <b/>
            <sz val="9"/>
            <rFont val="ＭＳ Ｐゴシック"/>
            <family val="3"/>
          </rPr>
          <t>Ｒ3.5
守恒より分割、新店
Ｒ3.6
企救丘より一部譲渡
R5.10
毎日新聞　長行へ合算
（130部）</t>
        </r>
      </text>
    </comment>
  </commentList>
</comments>
</file>

<file path=xl/comments3.xml><?xml version="1.0" encoding="utf-8"?>
<comments xmlns="http://schemas.openxmlformats.org/spreadsheetml/2006/main">
  <authors>
    <author>u25723</author>
    <author>PC-222_k-fujisao</author>
    <author>MNOC_USER</author>
  </authors>
  <commentList>
    <comment ref="A18" authorId="0">
      <text>
        <r>
          <rPr>
            <b/>
            <sz val="9"/>
            <rFont val="ＭＳ Ｐゴシック"/>
            <family val="3"/>
          </rPr>
          <t>H29.10.1
小嶺千代より1200枚統合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小嶺千代廃店
Ｈ30.2.1～
一部を楠橋へ譲渡</t>
        </r>
      </text>
    </comment>
    <comment ref="E10" authorId="1">
      <text>
        <r>
          <rPr>
            <sz val="9"/>
            <rFont val="ＭＳ Ｐゴシック"/>
            <family val="3"/>
          </rPr>
          <t>Ｈ30.1～
中間東部から120部移動</t>
        </r>
      </text>
    </comment>
    <comment ref="A19" authorId="1">
      <text>
        <r>
          <rPr>
            <b/>
            <sz val="9"/>
            <rFont val="ＭＳ Ｐゴシック"/>
            <family val="3"/>
          </rPr>
          <t>Ｈ30.2.1～
八幡南部から分割
（新店）
Ｈ30.4.1～
楠橋から店名変更</t>
        </r>
      </text>
    </comment>
    <comment ref="A21" authorId="1">
      <text>
        <r>
          <rPr>
            <b/>
            <sz val="9"/>
            <rFont val="ＭＳ Ｐゴシック"/>
            <family val="3"/>
          </rPr>
          <t>Ｈ30.4.1
折尾本城から店名変更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1">
      <text>
        <r>
          <rPr>
            <b/>
            <sz val="9"/>
            <rFont val="ＭＳ Ｐゴシック"/>
            <family val="3"/>
          </rPr>
          <t>Ｈ30.4.1～
千代ケ崎から店名変更
Ｒ1.6.1～
千代ケ崎へ店名変更
一部、光貞台ひびきの
（新店）</t>
        </r>
      </text>
    </comment>
    <comment ref="A27" authorId="1">
      <text>
        <r>
          <rPr>
            <b/>
            <sz val="9"/>
            <rFont val="ＭＳ Ｐゴシック"/>
            <family val="3"/>
          </rPr>
          <t>Ｈ30.4.1～
本城北部から店名変更</t>
        </r>
      </text>
    </comment>
    <comment ref="A9" authorId="1">
      <text>
        <r>
          <rPr>
            <b/>
            <sz val="9"/>
            <rFont val="ＭＳ Ｐゴシック"/>
            <family val="3"/>
          </rPr>
          <t>H30.7.1～
穴生の一部を吸収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b/>
            <sz val="9"/>
            <rFont val="ＭＳ Ｐゴシック"/>
            <family val="3"/>
          </rPr>
          <t>Ｈ30.7.1～
エリアの一部を黒崎に譲渡</t>
        </r>
        <r>
          <rPr>
            <sz val="9"/>
            <rFont val="ＭＳ Ｐゴシック"/>
            <family val="3"/>
          </rPr>
          <t xml:space="preserve">
</t>
        </r>
      </text>
    </comment>
    <comment ref="E13" authorId="2">
      <text>
        <r>
          <rPr>
            <b/>
            <sz val="9"/>
            <rFont val="ＭＳ Ｐゴシック"/>
            <family val="3"/>
          </rPr>
          <t>R1.7.1～
エリア変更なしで、150部増（高須販売店との移動）
R2.2～
若松区　二島販売店より390部移動
*朝日新聞　350部　日経新聞40部
西日本新聞　本城より日経新聞40部
移動</t>
        </r>
      </text>
    </comment>
    <comment ref="E59" authorId="2">
      <text>
        <r>
          <rPr>
            <b/>
            <sz val="9"/>
            <rFont val="ＭＳ Ｐゴシック"/>
            <family val="3"/>
          </rPr>
          <t>Ｒ1.7.1～
若松中央より店名変更（修多羅500部　吸収）</t>
        </r>
        <r>
          <rPr>
            <sz val="9"/>
            <rFont val="ＭＳ Ｐゴシック"/>
            <family val="3"/>
          </rPr>
          <t xml:space="preserve">
</t>
        </r>
      </text>
    </comment>
    <comment ref="E61" authorId="1">
      <text>
        <r>
          <rPr>
            <b/>
            <sz val="9"/>
            <rFont val="ＭＳ Ｐゴシック"/>
            <family val="3"/>
          </rPr>
          <t>Ｒ1.6～
芦屋販売店が廃店
*遠賀川　以東300枚
増
Ｒ1.7.1～
エリア変更なしで、
150部減（本城販売店との移動）
Ｒ2.2
西日本新聞　本城より日経新聞50部を移譲</t>
        </r>
      </text>
    </comment>
    <comment ref="E60" authorId="2">
      <text>
        <r>
          <rPr>
            <b/>
            <sz val="9"/>
            <rFont val="ＭＳ Ｐゴシック"/>
            <family val="3"/>
          </rPr>
          <t>Ｒ2.2
八幡西区　本城へ譲渡
朝日新聞　350部
日経新聞　40部
Ｒ5.4
西日本　東二島を統合
（合売化）</t>
        </r>
      </text>
    </comment>
    <comment ref="H43" authorId="2">
      <text>
        <r>
          <rPr>
            <b/>
            <sz val="9"/>
            <rFont val="ＭＳ Ｐゴシック"/>
            <family val="3"/>
          </rPr>
          <t>Ｒ2.6～
戸畑西部を分割
（240部）</t>
        </r>
      </text>
    </comment>
    <comment ref="H44" authorId="2">
      <text>
        <r>
          <rPr>
            <b/>
            <sz val="9"/>
            <rFont val="ＭＳ Ｐゴシック"/>
            <family val="3"/>
          </rPr>
          <t>Ｒ2.6～
戸畑・天籟寺より分割（新店）
R2.10
戸畑東部を統合</t>
        </r>
      </text>
    </comment>
    <comment ref="A43" authorId="2">
      <text>
        <r>
          <rPr>
            <b/>
            <sz val="9"/>
            <rFont val="ＭＳ Ｐゴシック"/>
            <family val="3"/>
          </rPr>
          <t xml:space="preserve">Ｒ2.7～
分割して戸畑一枝へ1300部譲渡
</t>
        </r>
      </text>
    </comment>
    <comment ref="A44" authorId="2">
      <text>
        <r>
          <rPr>
            <b/>
            <sz val="9"/>
            <rFont val="ＭＳ Ｐゴシック"/>
            <family val="3"/>
          </rPr>
          <t>Ｒ2.7～
戸畑中央より分割、新店　</t>
        </r>
      </text>
    </comment>
    <comment ref="H8" authorId="2">
      <text>
        <r>
          <rPr>
            <b/>
            <sz val="9"/>
            <rFont val="ＭＳ Ｐゴシック"/>
            <family val="3"/>
          </rPr>
          <t>R2.6～
清納町より310部移譲</t>
        </r>
      </text>
    </comment>
    <comment ref="H45" authorId="2">
      <text>
        <r>
          <rPr>
            <b/>
            <sz val="9"/>
            <rFont val="ＭＳ Ｐゴシック"/>
            <family val="3"/>
          </rPr>
          <t xml:space="preserve">Ｒ2.6.3～
新店
戸畑東部より分割
</t>
        </r>
      </text>
    </comment>
    <comment ref="K10" authorId="2">
      <text>
        <r>
          <rPr>
            <b/>
            <sz val="9"/>
            <rFont val="ＭＳ Ｐゴシック"/>
            <family val="3"/>
          </rPr>
          <t xml:space="preserve">Ｒ2.12　新店
折尾北より分割
</t>
        </r>
      </text>
    </comment>
    <comment ref="K9" authorId="2">
      <text>
        <r>
          <rPr>
            <b/>
            <sz val="9"/>
            <rFont val="ＭＳ Ｐゴシック"/>
            <family val="3"/>
          </rPr>
          <t>Ｒ3.2
新店　折尾より分割（800）
Ｒ3.4
黒崎・引野の一部を吸収</t>
        </r>
      </text>
    </comment>
    <comment ref="K8" authorId="2">
      <text>
        <r>
          <rPr>
            <b/>
            <sz val="9"/>
            <rFont val="ＭＳ Ｐゴシック"/>
            <family val="3"/>
          </rPr>
          <t>Ｒ2.12
浅川（新店）へ350部
移管
Ｒ3.2
折尾より一部移譲
（410部）</t>
        </r>
      </text>
    </comment>
    <comment ref="A14" authorId="2">
      <text>
        <r>
          <rPr>
            <b/>
            <sz val="9"/>
            <rFont val="ＭＳ Ｐゴシック"/>
            <family val="3"/>
          </rPr>
          <t>Ｒ3.4
三ヶ森を吸収</t>
        </r>
      </text>
    </comment>
    <comment ref="K11" authorId="2">
      <text>
        <r>
          <rPr>
            <b/>
            <sz val="9"/>
            <rFont val="ＭＳ Ｐゴシック"/>
            <family val="3"/>
          </rPr>
          <t>Ｒ3.4
新店
黒崎・引野の一部を吸収</t>
        </r>
      </text>
    </comment>
    <comment ref="K12" authorId="2">
      <text>
        <r>
          <rPr>
            <b/>
            <sz val="9"/>
            <rFont val="ＭＳ Ｐゴシック"/>
            <family val="3"/>
          </rPr>
          <t>Ｒ3.4
新店
黒崎・引野の一部を吸収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1">
      <text>
        <r>
          <rPr>
            <b/>
            <sz val="9"/>
            <rFont val="ＭＳ Ｐゴシック"/>
            <family val="3"/>
          </rPr>
          <t>Ｒ1.6.1～
（旧）光貞台ひびきのから300部移譲して（新）光貞台ひびきの新設</t>
        </r>
      </text>
    </comment>
    <comment ref="A23" authorId="2">
      <text>
        <r>
          <rPr>
            <b/>
            <sz val="9"/>
            <rFont val="ＭＳ Ｐゴシック"/>
            <family val="3"/>
          </rPr>
          <t>Ｒ3.10
折尾を分割</t>
        </r>
      </text>
    </comment>
    <comment ref="A24" authorId="2">
      <text>
        <r>
          <rPr>
            <b/>
            <sz val="9"/>
            <rFont val="ＭＳ Ｐゴシック"/>
            <family val="3"/>
          </rPr>
          <t>Ｒ3.10　折尾南部より分割</t>
        </r>
      </text>
    </comment>
    <comment ref="K58" authorId="2">
      <text>
        <r>
          <rPr>
            <b/>
            <sz val="9"/>
            <rFont val="ＭＳ Ｐゴシック"/>
            <family val="3"/>
          </rPr>
          <t>Ｒ4.5
新店
若松本町・若松北を統合</t>
        </r>
      </text>
    </comment>
  </commentList>
</comments>
</file>

<file path=xl/comments4.xml><?xml version="1.0" encoding="utf-8"?>
<comments xmlns="http://schemas.openxmlformats.org/spreadsheetml/2006/main">
  <authors>
    <author>PC-222_k-fujisao</author>
    <author>MNOC_USER</author>
    <author>user010@城戸 武広</author>
  </authors>
  <commentList>
    <comment ref="D9" authorId="0">
      <text>
        <r>
          <rPr>
            <sz val="9"/>
            <rFont val="ＭＳ Ｐゴシック"/>
            <family val="3"/>
          </rPr>
          <t>Ｈ30.1～
三ヶ森へ120部移動</t>
        </r>
      </text>
    </comment>
    <comment ref="G34" authorId="0">
      <text>
        <r>
          <rPr>
            <b/>
            <sz val="9"/>
            <rFont val="ＭＳ Ｐゴシック"/>
            <family val="3"/>
          </rPr>
          <t>Ｈ30.11.1～
豊津犀川へ一部移動</t>
        </r>
      </text>
    </comment>
    <comment ref="G49" authorId="0">
      <text>
        <r>
          <rPr>
            <b/>
            <sz val="9"/>
            <rFont val="ＭＳ Ｐゴシック"/>
            <family val="3"/>
          </rPr>
          <t>Ｈ30.11.1～
行橋南部の一部を吸収し
犀川から店名変更</t>
        </r>
      </text>
    </comment>
    <comment ref="A8" authorId="1">
      <text>
        <r>
          <rPr>
            <b/>
            <sz val="9"/>
            <rFont val="ＭＳ Ｐゴシック"/>
            <family val="3"/>
          </rPr>
          <t>Ｒ2.1
中間エリアを吸収（1650部）、中間東部から中間へ店名変更
R5.10
中間より店名変更
中間（新）を分割</t>
        </r>
      </text>
    </comment>
    <comment ref="A38" authorId="1">
      <text>
        <r>
          <rPr>
            <b/>
            <sz val="9"/>
            <rFont val="ＭＳ Ｐゴシック"/>
            <family val="3"/>
          </rPr>
          <t xml:space="preserve">Ｒ2.6～
新店　
豊津販売店より分割
</t>
        </r>
      </text>
    </comment>
    <comment ref="A48" authorId="1">
      <text>
        <r>
          <rPr>
            <b/>
            <sz val="9"/>
            <rFont val="ＭＳ Ｐゴシック"/>
            <family val="3"/>
          </rPr>
          <t xml:space="preserve">Ｒ2.6～
分割
行橋市　新田原へ860
</t>
        </r>
      </text>
    </comment>
    <comment ref="A62" authorId="1">
      <text>
        <r>
          <rPr>
            <b/>
            <sz val="9"/>
            <rFont val="ＭＳ Ｐゴシック"/>
            <family val="3"/>
          </rPr>
          <t>R2.10
上毛町（築上郡）より
一部移譲して合河より店名変更</t>
        </r>
      </text>
    </comment>
    <comment ref="A73" authorId="1">
      <text>
        <r>
          <rPr>
            <b/>
            <sz val="9"/>
            <rFont val="ＭＳ Ｐゴシック"/>
            <family val="3"/>
          </rPr>
          <t>R2.10
合河へ一部譲渡</t>
        </r>
      </text>
    </comment>
    <comment ref="J8" authorId="1">
      <text>
        <r>
          <rPr>
            <b/>
            <sz val="9"/>
            <rFont val="ＭＳ Ｐゴシック"/>
            <family val="3"/>
          </rPr>
          <t>Ｒ3.2
中間東を統合</t>
        </r>
      </text>
    </comment>
    <comment ref="D21" authorId="0">
      <text>
        <r>
          <rPr>
            <b/>
            <sz val="9"/>
            <rFont val="ＭＳ Ｐゴシック"/>
            <family val="3"/>
          </rPr>
          <t>Ｒ1.6～
芦屋販売店が廃店
*遠賀川　以西420枚
増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1">
      <text>
        <r>
          <rPr>
            <b/>
            <sz val="9"/>
            <rFont val="ＭＳ Ｐゴシック"/>
            <family val="3"/>
          </rPr>
          <t>R2.10
豊前中央より一部移譲</t>
        </r>
      </text>
    </comment>
    <comment ref="D62" authorId="1">
      <text>
        <r>
          <rPr>
            <b/>
            <sz val="9"/>
            <rFont val="ＭＳ Ｐゴシック"/>
            <family val="3"/>
          </rPr>
          <t>R2.10
豊前西部へ一部譲渡</t>
        </r>
      </text>
    </comment>
    <comment ref="D10" authorId="1">
      <text>
        <r>
          <rPr>
            <b/>
            <sz val="9"/>
            <rFont val="ＭＳ Ｐゴシック"/>
            <family val="3"/>
          </rPr>
          <t>R3.8
鞍手へ一部譲渡
（筑豊エリア）</t>
        </r>
      </text>
    </comment>
    <comment ref="J19" authorId="1">
      <text>
        <r>
          <rPr>
            <b/>
            <sz val="9"/>
            <rFont val="ＭＳ Ｐゴシック"/>
            <family val="3"/>
          </rPr>
          <t>Ｒ3.2
新店
折尾より分割</t>
        </r>
      </text>
    </comment>
    <comment ref="D33" authorId="1">
      <text>
        <r>
          <rPr>
            <b/>
            <sz val="9"/>
            <rFont val="ＭＳ Ｐゴシック"/>
            <family val="3"/>
          </rPr>
          <t>Ｒ4.10.8
西日本　行橋を分割（10月に合算）
R5.9.12
西日本新聞　行橋を統合（合売合算）</t>
        </r>
      </text>
    </comment>
    <comment ref="D48" authorId="1">
      <text>
        <r>
          <rPr>
            <b/>
            <sz val="9"/>
            <rFont val="ＭＳ Ｐゴシック"/>
            <family val="3"/>
          </rPr>
          <t>Ｒ4.10.8
西日本　豊津を分割（10月に合算）
R5.9.12
西日本新聞　豊津を統合（合売合算）</t>
        </r>
      </text>
    </comment>
    <comment ref="A34" authorId="1">
      <text>
        <r>
          <rPr>
            <b/>
            <sz val="9"/>
            <rFont val="ＭＳ Ｐゴシック"/>
            <family val="3"/>
          </rPr>
          <t>R5.8
エリアの一部を行橋西部へ</t>
        </r>
      </text>
    </comment>
    <comment ref="A35" authorId="1">
      <text>
        <r>
          <rPr>
            <b/>
            <sz val="9"/>
            <rFont val="ＭＳ Ｐゴシック"/>
            <family val="3"/>
          </rPr>
          <t>R5.8
行橋北部より一部エリアを統合</t>
        </r>
      </text>
    </comment>
    <comment ref="A9" authorId="2">
      <text>
        <r>
          <rPr>
            <b/>
            <sz val="9"/>
            <rFont val="MS P ゴシック"/>
            <family val="3"/>
          </rPr>
          <t>R5.10
旧中間販売店（中間東部）より分割、新店</t>
        </r>
      </text>
    </comment>
    <comment ref="A47" authorId="2">
      <text>
        <r>
          <rPr>
            <b/>
            <sz val="9"/>
            <rFont val="MS P ゴシック"/>
            <family val="3"/>
          </rPr>
          <t>R5.10
西日本新聞を合売化
（150部）
＊付随する産経も
　合売化（10部）
R5.12
読売新聞　170部
合売化</t>
        </r>
      </text>
    </comment>
    <comment ref="A36" authorId="2">
      <text>
        <r>
          <rPr>
            <b/>
            <sz val="9"/>
            <rFont val="MS P ゴシック"/>
            <family val="3"/>
          </rPr>
          <t>R5.11
行橋東部より、一部エリアを移譲</t>
        </r>
      </text>
    </comment>
    <comment ref="A37" authorId="2">
      <text>
        <r>
          <rPr>
            <b/>
            <sz val="9"/>
            <rFont val="MS P ゴシック"/>
            <family val="3"/>
          </rPr>
          <t>R5.11
行橋南部へ一部エリアを譲渡</t>
        </r>
      </text>
    </comment>
    <comment ref="A76" authorId="2">
      <text>
        <r>
          <rPr>
            <b/>
            <sz val="9"/>
            <rFont val="MS P ゴシック"/>
            <family val="3"/>
          </rPr>
          <t>R5.12
廃店
220部　読売新聞
築城へ統合</t>
        </r>
      </text>
    </comment>
    <comment ref="A77" authorId="2">
      <text>
        <r>
          <rPr>
            <b/>
            <sz val="9"/>
            <rFont val="MS P ゴシック"/>
            <family val="3"/>
          </rPr>
          <t>R5.12
廃店
260部　読売新聞
椎田へ統合</t>
        </r>
      </text>
    </comment>
    <comment ref="G72" authorId="2">
      <text>
        <r>
          <rPr>
            <b/>
            <sz val="9"/>
            <rFont val="MS P ゴシック"/>
            <family val="3"/>
          </rPr>
          <t>R5.12
毎日新聞　220部
合売化</t>
        </r>
      </text>
    </comment>
    <comment ref="G73" authorId="2">
      <text>
        <r>
          <rPr>
            <b/>
            <sz val="9"/>
            <rFont val="MS P ゴシック"/>
            <family val="3"/>
          </rPr>
          <t>R5.12
毎日新聞　260部
合売化</t>
        </r>
      </text>
    </comment>
    <comment ref="J52" authorId="2">
      <text>
        <r>
          <rPr>
            <b/>
            <sz val="9"/>
            <rFont val="MS P ゴシック"/>
            <family val="3"/>
          </rPr>
          <t>R5.10
毎日新聞　勝山へ合算（150部）
付随する産経も合算（10部）</t>
        </r>
      </text>
    </comment>
    <comment ref="G52" authorId="2">
      <text>
        <r>
          <rPr>
            <b/>
            <sz val="9"/>
            <rFont val="MS P ゴシック"/>
            <family val="3"/>
          </rPr>
          <t>R5.12
廃店
170部　毎日新聞
勝山へ統合</t>
        </r>
      </text>
    </comment>
  </commentList>
</comments>
</file>

<file path=xl/sharedStrings.xml><?xml version="1.0" encoding="utf-8"?>
<sst xmlns="http://schemas.openxmlformats.org/spreadsheetml/2006/main" count="768" uniqueCount="267">
  <si>
    <t>MM   毎日新聞</t>
  </si>
  <si>
    <t>AA   朝日新聞</t>
  </si>
  <si>
    <t>YY   読売新聞</t>
  </si>
  <si>
    <t>販売店名</t>
  </si>
  <si>
    <t>門司港</t>
  </si>
  <si>
    <t>黒川</t>
  </si>
  <si>
    <t>大里東部</t>
  </si>
  <si>
    <t>大里西部</t>
  </si>
  <si>
    <t>新門司</t>
  </si>
  <si>
    <t>地区合計</t>
  </si>
  <si>
    <t>大畠</t>
  </si>
  <si>
    <t>足原</t>
  </si>
  <si>
    <t>小倉中央</t>
  </si>
  <si>
    <t>三萩野</t>
  </si>
  <si>
    <t>到津</t>
  </si>
  <si>
    <t>黒原</t>
  </si>
  <si>
    <t>片野</t>
  </si>
  <si>
    <t>高坊</t>
  </si>
  <si>
    <t>小倉西部</t>
  </si>
  <si>
    <t>南小倉</t>
  </si>
  <si>
    <t>遊園前</t>
  </si>
  <si>
    <t>緑ヶ丘</t>
  </si>
  <si>
    <t>熊谷町</t>
  </si>
  <si>
    <t>湯川</t>
  </si>
  <si>
    <t>徳力</t>
  </si>
  <si>
    <t>横代</t>
  </si>
  <si>
    <t>長行</t>
  </si>
  <si>
    <t>守恒</t>
  </si>
  <si>
    <t>企救ヶ丘</t>
  </si>
  <si>
    <t>葛原</t>
  </si>
  <si>
    <t>曽根東部</t>
  </si>
  <si>
    <t>曽根西部</t>
  </si>
  <si>
    <t>吉田</t>
  </si>
  <si>
    <t>東谷</t>
  </si>
  <si>
    <t>朽網</t>
  </si>
  <si>
    <t>曽根東</t>
  </si>
  <si>
    <t>中曽根</t>
  </si>
  <si>
    <t>沼</t>
  </si>
  <si>
    <t>上曽根</t>
  </si>
  <si>
    <t>昭和町</t>
  </si>
  <si>
    <t>祝町</t>
  </si>
  <si>
    <t>八幡中央</t>
  </si>
  <si>
    <t>大蔵</t>
  </si>
  <si>
    <t>枝光</t>
  </si>
  <si>
    <t>八幡本町</t>
  </si>
  <si>
    <t>紅梅</t>
  </si>
  <si>
    <t>黒崎</t>
  </si>
  <si>
    <t>穴生</t>
  </si>
  <si>
    <t>幸の神</t>
  </si>
  <si>
    <t>折尾本城</t>
  </si>
  <si>
    <t>永犬丸</t>
  </si>
  <si>
    <t>折尾浅川</t>
  </si>
  <si>
    <t>三ヶ森</t>
  </si>
  <si>
    <t>八幡永犬丸</t>
  </si>
  <si>
    <t>下上津役</t>
  </si>
  <si>
    <t>香月</t>
  </si>
  <si>
    <t>八幡南部</t>
  </si>
  <si>
    <t>木屋瀬</t>
  </si>
  <si>
    <t>折尾南部</t>
  </si>
  <si>
    <t>折尾東部</t>
  </si>
  <si>
    <t>折尾中央</t>
  </si>
  <si>
    <t>三松園</t>
  </si>
  <si>
    <t>戸畑中央</t>
  </si>
  <si>
    <t>若松</t>
  </si>
  <si>
    <t>若松北部</t>
  </si>
  <si>
    <t>若松東部</t>
  </si>
  <si>
    <t>二島</t>
  </si>
  <si>
    <t>高須</t>
  </si>
  <si>
    <t>中間東部</t>
  </si>
  <si>
    <t>中間</t>
  </si>
  <si>
    <t>水巻北部</t>
  </si>
  <si>
    <t>水巻南部</t>
  </si>
  <si>
    <t>水巻南</t>
  </si>
  <si>
    <t>芦屋</t>
  </si>
  <si>
    <t>岡垣中央</t>
  </si>
  <si>
    <t>岡垣東</t>
  </si>
  <si>
    <t>岡垣西部</t>
  </si>
  <si>
    <t>行橋</t>
  </si>
  <si>
    <t>行橋北部</t>
  </si>
  <si>
    <t>行橋中央</t>
  </si>
  <si>
    <t>行橋東部</t>
  </si>
  <si>
    <t>行橋西部</t>
  </si>
  <si>
    <t>行橋南部</t>
  </si>
  <si>
    <t>苅田</t>
  </si>
  <si>
    <t>苅田中央</t>
  </si>
  <si>
    <t>勝山</t>
  </si>
  <si>
    <t>豊津</t>
  </si>
  <si>
    <t>犀川</t>
  </si>
  <si>
    <t>豊前北部</t>
  </si>
  <si>
    <t>角田</t>
  </si>
  <si>
    <t>八屋</t>
  </si>
  <si>
    <t>豊前南</t>
  </si>
  <si>
    <t>横武黒土</t>
  </si>
  <si>
    <t>豊前西部</t>
  </si>
  <si>
    <t>豊前中央</t>
  </si>
  <si>
    <t>築城</t>
  </si>
  <si>
    <t>椎田</t>
  </si>
  <si>
    <t>吉富</t>
  </si>
  <si>
    <t>広 　　告　 　主</t>
  </si>
  <si>
    <t>折　込　日</t>
  </si>
  <si>
    <t>サイズ</t>
  </si>
  <si>
    <t>総　部　数</t>
  </si>
  <si>
    <t>備　　考</t>
  </si>
  <si>
    <t>市　　　郡</t>
  </si>
  <si>
    <t>合　　　計</t>
  </si>
  <si>
    <t>合　　計</t>
  </si>
  <si>
    <t>八幡西区</t>
  </si>
  <si>
    <t>戸畑区</t>
  </si>
  <si>
    <t>中間市</t>
  </si>
  <si>
    <t>豊前市</t>
  </si>
  <si>
    <t>小　計</t>
  </si>
  <si>
    <t>広    　告    　主</t>
  </si>
  <si>
    <t>折込総部数</t>
  </si>
  <si>
    <t>備    考</t>
  </si>
  <si>
    <t>(地区部数)</t>
  </si>
  <si>
    <t>(折込数)</t>
  </si>
  <si>
    <t>ﾍﾟｰｼﾞ計</t>
  </si>
  <si>
    <t>部   数</t>
  </si>
  <si>
    <t>NK   日本経済新聞</t>
  </si>
  <si>
    <t>苅田</t>
  </si>
  <si>
    <t>40101</t>
  </si>
  <si>
    <t>40106</t>
  </si>
  <si>
    <t>40107</t>
  </si>
  <si>
    <t>40108</t>
  </si>
  <si>
    <t>40109</t>
  </si>
  <si>
    <t>40105</t>
  </si>
  <si>
    <t>40103</t>
  </si>
  <si>
    <t>40215</t>
  </si>
  <si>
    <t>40380</t>
  </si>
  <si>
    <t>40213</t>
  </si>
  <si>
    <t>40620</t>
  </si>
  <si>
    <t>40214</t>
  </si>
  <si>
    <t>40640</t>
  </si>
  <si>
    <t>本城</t>
  </si>
  <si>
    <t>大里東部</t>
  </si>
  <si>
    <t>NN   西日本新聞</t>
  </si>
  <si>
    <t>NK   日本経済新聞</t>
  </si>
  <si>
    <t>鷹の巣</t>
  </si>
  <si>
    <t>光貞台</t>
  </si>
  <si>
    <t>星ヶ丘</t>
  </si>
  <si>
    <t>青葉台</t>
  </si>
  <si>
    <t>藤の木</t>
  </si>
  <si>
    <t>中間西部</t>
  </si>
  <si>
    <t>遠賀郡</t>
  </si>
  <si>
    <t>遠賀町</t>
  </si>
  <si>
    <t>NN   西日本新聞</t>
  </si>
  <si>
    <t>高見</t>
  </si>
  <si>
    <t>北九州市門司区</t>
  </si>
  <si>
    <t>北九州市小倉北区</t>
  </si>
  <si>
    <t>北九州市小倉南区</t>
  </si>
  <si>
    <t>北九州市八幡東区</t>
  </si>
  <si>
    <t>北九州市八幡西区</t>
  </si>
  <si>
    <t>NN   西日本新聞</t>
  </si>
  <si>
    <t>北九州市戸畑区</t>
  </si>
  <si>
    <t>NN   西日本新聞</t>
  </si>
  <si>
    <t>NK   日本経済新聞</t>
  </si>
  <si>
    <t>北九州市若松区</t>
  </si>
  <si>
    <t>中間市</t>
  </si>
  <si>
    <t>行橋市</t>
  </si>
  <si>
    <t>京都郡</t>
  </si>
  <si>
    <t>豊前市</t>
  </si>
  <si>
    <t>築上郡</t>
  </si>
  <si>
    <t>　　　 TＥL　092-471-1122</t>
  </si>
  <si>
    <t>　　　 FAX　092-474-6466</t>
  </si>
  <si>
    <t>門司区</t>
  </si>
  <si>
    <t>小倉北区</t>
  </si>
  <si>
    <t>小倉南区</t>
  </si>
  <si>
    <t>八幡東区</t>
  </si>
  <si>
    <t>若松区</t>
  </si>
  <si>
    <t>小　計</t>
  </si>
  <si>
    <t>遠賀郡</t>
  </si>
  <si>
    <t>行橋市</t>
  </si>
  <si>
    <t>京都郡</t>
  </si>
  <si>
    <t>築上郡</t>
  </si>
  <si>
    <t>小倉東部</t>
  </si>
  <si>
    <t>熊西・八千代</t>
  </si>
  <si>
    <t>NN   西日本新聞</t>
  </si>
  <si>
    <t>新門司南</t>
  </si>
  <si>
    <t>新門司北</t>
  </si>
  <si>
    <t>徳力西部</t>
  </si>
  <si>
    <t>用勺</t>
  </si>
  <si>
    <t>門司港</t>
  </si>
  <si>
    <t>折　尾</t>
  </si>
  <si>
    <t>　　　 　 TＥL　 092-471-1122</t>
  </si>
  <si>
    <t>　　　  　FAX　 092-474-6466</t>
  </si>
  <si>
    <t>　　　 TＥL　092-471-1122</t>
  </si>
  <si>
    <t>　　　 FAX　092-474-6466</t>
  </si>
  <si>
    <t>　　　 TＥL　092-471-1122</t>
  </si>
  <si>
    <t>　　　 FAX　092-474-6466</t>
  </si>
  <si>
    <t>折尾北</t>
  </si>
  <si>
    <t>配布数</t>
  </si>
  <si>
    <t>八幡高見</t>
  </si>
  <si>
    <t>八幡南部</t>
  </si>
  <si>
    <t>苅田西</t>
  </si>
  <si>
    <t>【門司港】</t>
  </si>
  <si>
    <t>【大　里】</t>
  </si>
  <si>
    <t>【東中部】</t>
  </si>
  <si>
    <t>【西　部】</t>
  </si>
  <si>
    <t>上津役</t>
  </si>
  <si>
    <t>水巻北</t>
  </si>
  <si>
    <t>豊前</t>
  </si>
  <si>
    <t>宇ノ島・松江</t>
  </si>
  <si>
    <t>小倉西部</t>
  </si>
  <si>
    <t>上毛町</t>
  </si>
  <si>
    <t>葛原湯川</t>
  </si>
  <si>
    <t>大手町</t>
  </si>
  <si>
    <t>大里西部</t>
  </si>
  <si>
    <t>小倉東部</t>
  </si>
  <si>
    <t>三ヶ森中央</t>
  </si>
  <si>
    <t>行橋南部</t>
  </si>
  <si>
    <t>高須・青葉台</t>
  </si>
  <si>
    <t>曽根中央</t>
  </si>
  <si>
    <t>富野</t>
  </si>
  <si>
    <t>苅田</t>
  </si>
  <si>
    <t>大里西部</t>
  </si>
  <si>
    <t>戸畑・天籟寺</t>
  </si>
  <si>
    <t>泉台</t>
  </si>
  <si>
    <t>若園･小倉東</t>
  </si>
  <si>
    <t>天籟寺･大谷</t>
  </si>
  <si>
    <t>戸畑中央</t>
  </si>
  <si>
    <t>南小倉</t>
  </si>
  <si>
    <t>大手町･到津</t>
  </si>
  <si>
    <t>引野穴生</t>
  </si>
  <si>
    <t>二島</t>
  </si>
  <si>
    <t>小倉中部</t>
  </si>
  <si>
    <t>企救丘</t>
  </si>
  <si>
    <t>三萩野・片野</t>
  </si>
  <si>
    <t>戸畑西部</t>
  </si>
  <si>
    <t>戸畑南部</t>
  </si>
  <si>
    <t>S</t>
  </si>
  <si>
    <t>S</t>
  </si>
  <si>
    <t>新門司</t>
  </si>
  <si>
    <t>星ヶ丘</t>
  </si>
  <si>
    <t>折尾駅前学園通</t>
  </si>
  <si>
    <t>光貞台ひびきの</t>
  </si>
  <si>
    <t>S</t>
  </si>
  <si>
    <t>城野・守恒</t>
  </si>
  <si>
    <t>徳力・企救丘</t>
  </si>
  <si>
    <t>豊津犀川</t>
  </si>
  <si>
    <t>引野</t>
  </si>
  <si>
    <t>引野</t>
  </si>
  <si>
    <t>令和　　年　　月　　日</t>
  </si>
  <si>
    <t>千代ケ崎</t>
  </si>
  <si>
    <t>若松駅前</t>
  </si>
  <si>
    <t>新田原</t>
  </si>
  <si>
    <t>戸畑一枝</t>
  </si>
  <si>
    <t>黒川</t>
  </si>
  <si>
    <t>吉志</t>
  </si>
  <si>
    <t>八幡東部</t>
  </si>
  <si>
    <t>横武黒土</t>
  </si>
  <si>
    <t>浅川</t>
  </si>
  <si>
    <t>則松</t>
  </si>
  <si>
    <t>水巻南</t>
  </si>
  <si>
    <t>大里東部</t>
  </si>
  <si>
    <t>熊西</t>
  </si>
  <si>
    <t>上上津役</t>
  </si>
  <si>
    <t>富野・赤坂</t>
  </si>
  <si>
    <t>水巻</t>
  </si>
  <si>
    <t>遠賀</t>
  </si>
  <si>
    <t>海老津</t>
  </si>
  <si>
    <t>八幡大蔵</t>
  </si>
  <si>
    <t>折尾</t>
  </si>
  <si>
    <t>勝    山</t>
  </si>
  <si>
    <t>若松東部</t>
  </si>
  <si>
    <t>中間東部</t>
  </si>
  <si>
    <t>中間（新）</t>
  </si>
  <si>
    <t>（06.04）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</si>
</sst>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0.0;[Red]\-#,##0.0"/>
    <numFmt numFmtId="195" formatCode="#,###.000000"/>
    <numFmt numFmtId="196" formatCode="#,##0.000;[Red]\-#,##0.000"/>
    <numFmt numFmtId="197" formatCode="#,##0.0000;[Red]\-#,##0.0000"/>
    <numFmt numFmtId="198" formatCode="#,##0.00000;[Red]\-#,##0.00000"/>
    <numFmt numFmtId="199" formatCode="#,##0.000000;[Red]\-#,##0.000000"/>
    <numFmt numFmtId="200" formatCode="#,##0.0000000;[Red]\-#,##0.000000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6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12"/>
      <color indexed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11" fillId="0" borderId="13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50" applyNumberFormat="1" applyFont="1" applyFill="1" applyAlignment="1">
      <alignment/>
    </xf>
    <xf numFmtId="185" fontId="11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50" applyNumberFormat="1" applyFont="1" applyFill="1" applyAlignment="1">
      <alignment vertical="center"/>
    </xf>
    <xf numFmtId="185" fontId="12" fillId="0" borderId="0" xfId="50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1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1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0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 horizontal="center"/>
    </xf>
    <xf numFmtId="185" fontId="13" fillId="0" borderId="23" xfId="0" applyNumberFormat="1" applyFont="1" applyFill="1" applyBorder="1" applyAlignment="1">
      <alignment horizontal="center" vertical="center"/>
    </xf>
    <xf numFmtId="185" fontId="0" fillId="0" borderId="24" xfId="0" applyNumberFormat="1" applyFont="1" applyFill="1" applyBorder="1" applyAlignment="1">
      <alignment horizontal="centerContinuous" vertical="center"/>
    </xf>
    <xf numFmtId="38" fontId="0" fillId="0" borderId="25" xfId="48" applyFont="1" applyFill="1" applyBorder="1" applyAlignment="1">
      <alignment horizontal="centerContinuous" vertical="center"/>
    </xf>
    <xf numFmtId="185" fontId="13" fillId="0" borderId="26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horizontal="centerContinuous" vertical="center"/>
    </xf>
    <xf numFmtId="185" fontId="11" fillId="0" borderId="28" xfId="0" applyNumberFormat="1" applyFont="1" applyFill="1" applyBorder="1" applyAlignment="1">
      <alignment/>
    </xf>
    <xf numFmtId="185" fontId="11" fillId="0" borderId="29" xfId="0" applyNumberFormat="1" applyFont="1" applyFill="1" applyBorder="1" applyAlignment="1">
      <alignment horizontal="centerContinuous" vertical="center"/>
    </xf>
    <xf numFmtId="185" fontId="18" fillId="0" borderId="25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8" fillId="0" borderId="31" xfId="50" applyNumberFormat="1" applyFont="1" applyFill="1" applyBorder="1" applyAlignment="1">
      <alignment horizontal="centerContinuous" vertical="center"/>
    </xf>
    <xf numFmtId="185" fontId="0" fillId="0" borderId="32" xfId="0" applyNumberFormat="1" applyFont="1" applyFill="1" applyBorder="1" applyAlignment="1">
      <alignment horizontal="centerContinuous"/>
    </xf>
    <xf numFmtId="185" fontId="0" fillId="0" borderId="33" xfId="0" applyNumberFormat="1" applyFont="1" applyFill="1" applyBorder="1" applyAlignment="1">
      <alignment horizontal="centerContinuous"/>
    </xf>
    <xf numFmtId="185" fontId="18" fillId="0" borderId="34" xfId="50" applyNumberFormat="1" applyFont="1" applyFill="1" applyBorder="1" applyAlignment="1">
      <alignment horizontal="centerContinuous" vertical="center"/>
    </xf>
    <xf numFmtId="185" fontId="1" fillId="0" borderId="33" xfId="0" applyNumberFormat="1" applyFont="1" applyFill="1" applyBorder="1" applyAlignment="1">
      <alignment horizontal="centerContinuous" vertical="center"/>
    </xf>
    <xf numFmtId="185" fontId="19" fillId="0" borderId="35" xfId="49" applyNumberFormat="1" applyFont="1" applyFill="1" applyBorder="1" applyAlignment="1">
      <alignment horizontal="centerContinuous" vertical="center"/>
    </xf>
    <xf numFmtId="185" fontId="0" fillId="0" borderId="32" xfId="49" applyNumberFormat="1" applyFont="1" applyFill="1" applyBorder="1" applyAlignment="1">
      <alignment horizontal="centerContinuous" vertical="center"/>
    </xf>
    <xf numFmtId="185" fontId="1" fillId="0" borderId="35" xfId="0" applyNumberFormat="1" applyFont="1" applyFill="1" applyBorder="1" applyAlignment="1">
      <alignment/>
    </xf>
    <xf numFmtId="185" fontId="1" fillId="0" borderId="36" xfId="0" applyNumberFormat="1" applyFont="1" applyFill="1" applyBorder="1" applyAlignment="1">
      <alignment/>
    </xf>
    <xf numFmtId="38" fontId="20" fillId="0" borderId="0" xfId="48" applyFont="1" applyFill="1" applyBorder="1" applyAlignment="1">
      <alignment vertical="top"/>
    </xf>
    <xf numFmtId="185" fontId="1" fillId="0" borderId="0" xfId="50" applyNumberFormat="1" applyFont="1" applyFill="1" applyAlignment="1">
      <alignment vertical="center"/>
    </xf>
    <xf numFmtId="38" fontId="20" fillId="0" borderId="0" xfId="48" applyFont="1" applyFill="1" applyAlignment="1">
      <alignment vertical="top"/>
    </xf>
    <xf numFmtId="185" fontId="1" fillId="0" borderId="0" xfId="50" applyNumberFormat="1" applyFont="1" applyFill="1" applyAlignment="1">
      <alignment vertical="top"/>
    </xf>
    <xf numFmtId="185" fontId="17" fillId="0" borderId="37" xfId="0" applyNumberFormat="1" applyFont="1" applyFill="1" applyBorder="1" applyAlignment="1">
      <alignment/>
    </xf>
    <xf numFmtId="185" fontId="11" fillId="0" borderId="38" xfId="0" applyNumberFormat="1" applyFont="1" applyFill="1" applyBorder="1" applyAlignment="1">
      <alignment/>
    </xf>
    <xf numFmtId="185" fontId="13" fillId="0" borderId="39" xfId="0" applyNumberFormat="1" applyFont="1" applyFill="1" applyBorder="1" applyAlignment="1">
      <alignment horizontal="center" vertical="center"/>
    </xf>
    <xf numFmtId="185" fontId="13" fillId="0" borderId="40" xfId="0" applyNumberFormat="1" applyFont="1" applyFill="1" applyBorder="1" applyAlignment="1">
      <alignment vertical="center"/>
    </xf>
    <xf numFmtId="38" fontId="1" fillId="0" borderId="29" xfId="48" applyFont="1" applyFill="1" applyBorder="1" applyAlignment="1">
      <alignment horizontal="centerContinuous" vertical="center"/>
    </xf>
    <xf numFmtId="38" fontId="1" fillId="0" borderId="25" xfId="48" applyFont="1" applyFill="1" applyBorder="1" applyAlignment="1">
      <alignment horizontal="centerContinuous" vertical="center"/>
    </xf>
    <xf numFmtId="38" fontId="1" fillId="0" borderId="24" xfId="48" applyFont="1" applyFill="1" applyBorder="1" applyAlignment="1">
      <alignment horizontal="centerContinuous" vertical="center"/>
    </xf>
    <xf numFmtId="38" fontId="1" fillId="0" borderId="24" xfId="48" applyFont="1" applyFill="1" applyBorder="1" applyAlignment="1">
      <alignment horizontal="center" vertical="center"/>
    </xf>
    <xf numFmtId="38" fontId="1" fillId="0" borderId="30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88" fontId="18" fillId="0" borderId="41" xfId="48" applyNumberFormat="1" applyFont="1" applyFill="1" applyBorder="1" applyAlignment="1">
      <alignment horizontal="center" vertical="center"/>
    </xf>
    <xf numFmtId="38" fontId="14" fillId="0" borderId="0" xfId="48" applyFont="1" applyFill="1" applyAlignment="1">
      <alignment/>
    </xf>
    <xf numFmtId="38" fontId="11" fillId="0" borderId="0" xfId="48" applyFont="1" applyFill="1">
      <alignment/>
    </xf>
    <xf numFmtId="38" fontId="0" fillId="0" borderId="0" xfId="48" applyFont="1" applyFill="1" applyAlignment="1" quotePrefix="1">
      <alignment horizontal="center" vertical="center"/>
    </xf>
    <xf numFmtId="49" fontId="1" fillId="0" borderId="42" xfId="48" applyNumberFormat="1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Continuous" vertical="center"/>
    </xf>
    <xf numFmtId="38" fontId="1" fillId="0" borderId="44" xfId="48" applyFont="1" applyFill="1" applyBorder="1" applyAlignment="1">
      <alignment horizontal="centerContinuous" vertical="center"/>
    </xf>
    <xf numFmtId="38" fontId="5" fillId="0" borderId="43" xfId="48" applyFont="1" applyFill="1" applyBorder="1" applyAlignment="1">
      <alignment horizontal="center" vertical="center"/>
    </xf>
    <xf numFmtId="38" fontId="1" fillId="0" borderId="44" xfId="48" applyFont="1" applyFill="1" applyBorder="1" applyAlignment="1">
      <alignment vertical="center"/>
    </xf>
    <xf numFmtId="38" fontId="5" fillId="0" borderId="45" xfId="48" applyFont="1" applyFill="1" applyBorder="1" applyAlignment="1" quotePrefix="1">
      <alignment horizontal="center" vertical="center"/>
    </xf>
    <xf numFmtId="185" fontId="1" fillId="0" borderId="46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45" xfId="48" applyFont="1" applyFill="1" applyBorder="1" applyAlignment="1">
      <alignment horizontal="center" vertical="center"/>
    </xf>
    <xf numFmtId="185" fontId="7" fillId="0" borderId="46" xfId="48" applyNumberFormat="1" applyFont="1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>
      <alignment/>
    </xf>
    <xf numFmtId="38" fontId="0" fillId="0" borderId="0" xfId="48" applyFill="1" applyAlignment="1">
      <alignment/>
    </xf>
    <xf numFmtId="38" fontId="0" fillId="0" borderId="47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"/>
    </xf>
    <xf numFmtId="38" fontId="0" fillId="0" borderId="49" xfId="48" applyFont="1" applyFill="1" applyBorder="1" applyAlignment="1">
      <alignment horizontal="center"/>
    </xf>
    <xf numFmtId="38" fontId="1" fillId="0" borderId="50" xfId="48" applyFont="1" applyFill="1" applyBorder="1" applyAlignment="1">
      <alignment/>
    </xf>
    <xf numFmtId="38" fontId="0" fillId="0" borderId="51" xfId="48" applyFont="1" applyFill="1" applyBorder="1" applyAlignment="1">
      <alignment horizontal="center"/>
    </xf>
    <xf numFmtId="185" fontId="11" fillId="0" borderId="52" xfId="48" applyNumberFormat="1" applyFont="1" applyFill="1" applyBorder="1">
      <alignment/>
    </xf>
    <xf numFmtId="38" fontId="0" fillId="0" borderId="21" xfId="48" applyFont="1" applyFill="1" applyBorder="1" applyAlignment="1">
      <alignment horizontal="distributed"/>
    </xf>
    <xf numFmtId="38" fontId="16" fillId="0" borderId="53" xfId="48" applyFont="1" applyFill="1" applyBorder="1" applyProtection="1">
      <alignment/>
      <protection/>
    </xf>
    <xf numFmtId="38" fontId="16" fillId="0" borderId="53" xfId="48" applyFont="1" applyFill="1" applyBorder="1">
      <alignment/>
    </xf>
    <xf numFmtId="38" fontId="1" fillId="0" borderId="20" xfId="48" applyFont="1" applyFill="1" applyBorder="1" applyAlignment="1">
      <alignment/>
    </xf>
    <xf numFmtId="38" fontId="0" fillId="0" borderId="20" xfId="48" applyFont="1" applyFill="1" applyBorder="1" applyAlignment="1">
      <alignment horizontal="distributed"/>
    </xf>
    <xf numFmtId="38" fontId="0" fillId="0" borderId="21" xfId="48" applyFont="1" applyFill="1" applyBorder="1" applyAlignment="1">
      <alignment/>
    </xf>
    <xf numFmtId="38" fontId="26" fillId="0" borderId="21" xfId="48" applyFont="1" applyFill="1" applyBorder="1" applyAlignment="1">
      <alignment/>
    </xf>
    <xf numFmtId="38" fontId="23" fillId="0" borderId="53" xfId="48" applyFont="1" applyFill="1" applyBorder="1" applyProtection="1">
      <alignment/>
      <protection/>
    </xf>
    <xf numFmtId="185" fontId="24" fillId="0" borderId="52" xfId="48" applyNumberFormat="1" applyFont="1" applyFill="1" applyBorder="1">
      <alignment/>
    </xf>
    <xf numFmtId="38" fontId="25" fillId="0" borderId="21" xfId="48" applyFont="1" applyFill="1" applyBorder="1" applyAlignment="1">
      <alignment horizontal="distributed"/>
    </xf>
    <xf numFmtId="38" fontId="4" fillId="0" borderId="21" xfId="48" applyFont="1" applyFill="1" applyBorder="1" applyAlignment="1">
      <alignment/>
    </xf>
    <xf numFmtId="38" fontId="23" fillId="0" borderId="54" xfId="48" applyFont="1" applyFill="1" applyBorder="1" applyProtection="1">
      <alignment/>
      <protection/>
    </xf>
    <xf numFmtId="38" fontId="26" fillId="0" borderId="21" xfId="48" applyFont="1" applyFill="1" applyBorder="1" applyAlignment="1">
      <alignment vertical="top"/>
    </xf>
    <xf numFmtId="38" fontId="16" fillId="0" borderId="54" xfId="48" applyFont="1" applyFill="1" applyBorder="1" applyProtection="1">
      <alignment/>
      <protection/>
    </xf>
    <xf numFmtId="38" fontId="16" fillId="0" borderId="54" xfId="48" applyFont="1" applyFill="1" applyBorder="1">
      <alignment/>
    </xf>
    <xf numFmtId="38" fontId="0" fillId="0" borderId="55" xfId="48" applyFont="1" applyFill="1" applyBorder="1" applyAlignment="1">
      <alignment horizontal="center"/>
    </xf>
    <xf numFmtId="38" fontId="16" fillId="0" borderId="56" xfId="48" applyFont="1" applyFill="1" applyBorder="1">
      <alignment/>
    </xf>
    <xf numFmtId="38" fontId="13" fillId="0" borderId="0" xfId="48" applyFont="1" applyFill="1">
      <alignment/>
    </xf>
    <xf numFmtId="38" fontId="4" fillId="0" borderId="0" xfId="48" applyFont="1" applyFill="1" applyBorder="1" applyAlignment="1" quotePrefix="1">
      <alignment horizontal="left" vertical="center"/>
    </xf>
    <xf numFmtId="38" fontId="4" fillId="0" borderId="0" xfId="48" applyFont="1" applyFill="1" applyAlignment="1" quotePrefix="1">
      <alignment horizontal="left" vertical="center"/>
    </xf>
    <xf numFmtId="38" fontId="0" fillId="0" borderId="21" xfId="48" applyFont="1" applyFill="1" applyBorder="1" applyAlignment="1">
      <alignment horizontal="distributed" shrinkToFit="1"/>
    </xf>
    <xf numFmtId="0" fontId="0" fillId="0" borderId="21" xfId="48" applyNumberFormat="1" applyFont="1" applyFill="1" applyBorder="1" applyAlignment="1">
      <alignment/>
    </xf>
    <xf numFmtId="0" fontId="16" fillId="0" borderId="53" xfId="48" applyNumberFormat="1" applyFont="1" applyFill="1" applyBorder="1" applyAlignment="1">
      <alignment/>
    </xf>
    <xf numFmtId="38" fontId="22" fillId="0" borderId="21" xfId="48" applyFont="1" applyFill="1" applyBorder="1" applyAlignment="1">
      <alignment/>
    </xf>
    <xf numFmtId="38" fontId="4" fillId="0" borderId="21" xfId="48" applyFont="1" applyFill="1" applyBorder="1" applyAlignment="1">
      <alignment vertical="top"/>
    </xf>
    <xf numFmtId="185" fontId="0" fillId="0" borderId="0" xfId="48" applyNumberFormat="1" applyFill="1">
      <alignment/>
    </xf>
    <xf numFmtId="185" fontId="0" fillId="0" borderId="0" xfId="48" applyNumberFormat="1" applyFill="1" applyBorder="1">
      <alignment/>
    </xf>
    <xf numFmtId="38" fontId="0" fillId="0" borderId="0" xfId="48" applyFont="1" applyFill="1" applyBorder="1" applyAlignment="1">
      <alignment horizontal="distributed"/>
    </xf>
    <xf numFmtId="38" fontId="0" fillId="0" borderId="57" xfId="48" applyFont="1" applyFill="1" applyBorder="1" applyAlignment="1">
      <alignment/>
    </xf>
    <xf numFmtId="38" fontId="16" fillId="0" borderId="18" xfId="48" applyFont="1" applyFill="1" applyBorder="1">
      <alignment/>
    </xf>
    <xf numFmtId="185" fontId="11" fillId="0" borderId="19" xfId="48" applyNumberFormat="1" applyFont="1" applyFill="1" applyBorder="1">
      <alignment/>
    </xf>
    <xf numFmtId="38" fontId="0" fillId="0" borderId="58" xfId="48" applyFont="1" applyFill="1" applyBorder="1" applyAlignment="1">
      <alignment/>
    </xf>
    <xf numFmtId="38" fontId="16" fillId="0" borderId="37" xfId="48" applyFont="1" applyFill="1" applyBorder="1">
      <alignment/>
    </xf>
    <xf numFmtId="185" fontId="11" fillId="0" borderId="38" xfId="48" applyNumberFormat="1" applyFont="1" applyFill="1" applyBorder="1">
      <alignment/>
    </xf>
    <xf numFmtId="38" fontId="0" fillId="0" borderId="57" xfId="48" applyFont="1" applyFill="1" applyBorder="1" applyAlignment="1">
      <alignment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38" fontId="0" fillId="0" borderId="57" xfId="48" applyFont="1" applyFill="1" applyBorder="1" applyAlignment="1">
      <alignment vertical="top"/>
    </xf>
    <xf numFmtId="185" fontId="11" fillId="0" borderId="59" xfId="48" applyNumberFormat="1" applyFont="1" applyFill="1" applyBorder="1">
      <alignment/>
    </xf>
    <xf numFmtId="38" fontId="1" fillId="0" borderId="20" xfId="48" applyFont="1" applyFill="1" applyBorder="1" applyAlignment="1">
      <alignment horizontal="center"/>
    </xf>
    <xf numFmtId="38" fontId="23" fillId="0" borderId="53" xfId="48" applyFont="1" applyFill="1" applyBorder="1">
      <alignment/>
    </xf>
    <xf numFmtId="38" fontId="0" fillId="0" borderId="57" xfId="48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38" fontId="27" fillId="0" borderId="18" xfId="48" applyFont="1" applyFill="1" applyBorder="1" applyAlignment="1">
      <alignment/>
    </xf>
    <xf numFmtId="38" fontId="0" fillId="0" borderId="21" xfId="48" applyFont="1" applyFill="1" applyBorder="1" applyAlignment="1">
      <alignment horizontal="centerContinuous" shrinkToFit="1"/>
    </xf>
    <xf numFmtId="38" fontId="26" fillId="0" borderId="57" xfId="48" applyFont="1" applyFill="1" applyBorder="1" applyAlignment="1">
      <alignment shrinkToFit="1"/>
    </xf>
    <xf numFmtId="0" fontId="27" fillId="0" borderId="18" xfId="0" applyFont="1" applyFill="1" applyBorder="1" applyAlignment="1">
      <alignment shrinkToFit="1"/>
    </xf>
    <xf numFmtId="0" fontId="27" fillId="0" borderId="19" xfId="0" applyFont="1" applyFill="1" applyBorder="1" applyAlignment="1">
      <alignment shrinkToFit="1"/>
    </xf>
    <xf numFmtId="38" fontId="26" fillId="0" borderId="57" xfId="48" applyFont="1" applyFill="1" applyBorder="1" applyAlignment="1">
      <alignment vertical="top" shrinkToFit="1"/>
    </xf>
    <xf numFmtId="0" fontId="27" fillId="0" borderId="19" xfId="0" applyFont="1" applyFill="1" applyBorder="1" applyAlignment="1">
      <alignment vertical="top" shrinkToFit="1"/>
    </xf>
    <xf numFmtId="0" fontId="26" fillId="0" borderId="18" xfId="0" applyFont="1" applyFill="1" applyBorder="1" applyAlignment="1">
      <alignment vertical="top" shrinkToFit="1"/>
    </xf>
    <xf numFmtId="0" fontId="26" fillId="0" borderId="19" xfId="0" applyFont="1" applyFill="1" applyBorder="1" applyAlignment="1">
      <alignment vertical="top" shrinkToFit="1"/>
    </xf>
    <xf numFmtId="38" fontId="0" fillId="0" borderId="58" xfId="48" applyFont="1" applyFill="1" applyBorder="1" applyAlignment="1">
      <alignment horizontal="distributed"/>
    </xf>
    <xf numFmtId="0" fontId="0" fillId="0" borderId="18" xfId="0" applyFill="1" applyBorder="1" applyAlignment="1">
      <alignment/>
    </xf>
    <xf numFmtId="38" fontId="16" fillId="0" borderId="53" xfId="48" applyFont="1" applyFill="1" applyBorder="1" applyAlignment="1">
      <alignment vertical="top"/>
    </xf>
    <xf numFmtId="185" fontId="11" fillId="0" borderId="52" xfId="48" applyNumberFormat="1" applyFont="1" applyFill="1" applyBorder="1" applyAlignment="1">
      <alignment/>
    </xf>
    <xf numFmtId="38" fontId="0" fillId="0" borderId="31" xfId="48" applyFont="1" applyFill="1" applyBorder="1" applyAlignment="1">
      <alignment horizontal="center"/>
    </xf>
    <xf numFmtId="38" fontId="16" fillId="0" borderId="60" xfId="48" applyFont="1" applyFill="1" applyBorder="1">
      <alignment/>
    </xf>
    <xf numFmtId="38" fontId="7" fillId="0" borderId="0" xfId="48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38" fontId="15" fillId="0" borderId="0" xfId="48" applyFont="1" applyFill="1" applyBorder="1" applyAlignment="1">
      <alignment vertical="top"/>
    </xf>
    <xf numFmtId="38" fontId="0" fillId="0" borderId="0" xfId="48" applyFill="1" applyBorder="1" applyAlignment="1">
      <alignment vertical="center"/>
    </xf>
    <xf numFmtId="185" fontId="11" fillId="0" borderId="61" xfId="48" applyNumberFormat="1" applyFont="1" applyFill="1" applyBorder="1">
      <alignment/>
    </xf>
    <xf numFmtId="38" fontId="4" fillId="0" borderId="57" xfId="48" applyFont="1" applyFill="1" applyBorder="1" applyAlignment="1">
      <alignment shrinkToFit="1"/>
    </xf>
    <xf numFmtId="38" fontId="0" fillId="0" borderId="62" xfId="48" applyFont="1" applyFill="1" applyBorder="1" applyAlignment="1">
      <alignment horizontal="distributed"/>
    </xf>
    <xf numFmtId="38" fontId="16" fillId="0" borderId="53" xfId="48" applyFont="1" applyFill="1" applyBorder="1" applyAlignment="1">
      <alignment/>
    </xf>
    <xf numFmtId="38" fontId="0" fillId="0" borderId="21" xfId="48" applyFont="1" applyFill="1" applyBorder="1" applyAlignment="1">
      <alignment horizontal="distributed"/>
    </xf>
    <xf numFmtId="49" fontId="1" fillId="33" borderId="0" xfId="0" applyNumberFormat="1" applyFont="1" applyFill="1" applyAlignment="1">
      <alignment vertical="center"/>
    </xf>
    <xf numFmtId="185" fontId="11" fillId="0" borderId="56" xfId="48" applyNumberFormat="1" applyFont="1" applyFill="1" applyBorder="1">
      <alignment/>
    </xf>
    <xf numFmtId="185" fontId="11" fillId="0" borderId="63" xfId="48" applyNumberFormat="1" applyFont="1" applyFill="1" applyBorder="1">
      <alignment/>
    </xf>
    <xf numFmtId="38" fontId="0" fillId="0" borderId="21" xfId="48" applyFont="1" applyFill="1" applyBorder="1" applyAlignment="1">
      <alignment horizontal="centerContinuous" shrinkToFit="1"/>
    </xf>
    <xf numFmtId="38" fontId="0" fillId="0" borderId="21" xfId="48" applyFont="1" applyFill="1" applyBorder="1" applyAlignment="1">
      <alignment vertical="top"/>
    </xf>
    <xf numFmtId="0" fontId="0" fillId="0" borderId="21" xfId="48" applyNumberFormat="1" applyFont="1" applyFill="1" applyBorder="1" applyAlignment="1">
      <alignment horizontal="distributed"/>
    </xf>
    <xf numFmtId="38" fontId="0" fillId="0" borderId="21" xfId="48" applyFont="1" applyFill="1" applyBorder="1" applyAlignment="1">
      <alignment horizontal="left"/>
    </xf>
    <xf numFmtId="38" fontId="0" fillId="0" borderId="21" xfId="48" applyNumberFormat="1" applyFont="1" applyFill="1" applyBorder="1" applyAlignment="1">
      <alignment horizontal="distributed"/>
    </xf>
    <xf numFmtId="185" fontId="13" fillId="0" borderId="64" xfId="0" applyNumberFormat="1" applyFont="1" applyFill="1" applyBorder="1" applyAlignment="1">
      <alignment/>
    </xf>
    <xf numFmtId="185" fontId="17" fillId="0" borderId="65" xfId="0" applyNumberFormat="1" applyFont="1" applyFill="1" applyBorder="1" applyAlignment="1">
      <alignment/>
    </xf>
    <xf numFmtId="185" fontId="11" fillId="0" borderId="66" xfId="0" applyNumberFormat="1" applyFont="1" applyFill="1" applyBorder="1" applyAlignment="1">
      <alignment/>
    </xf>
    <xf numFmtId="185" fontId="17" fillId="0" borderId="67" xfId="0" applyNumberFormat="1" applyFont="1" applyFill="1" applyBorder="1" applyAlignment="1">
      <alignment/>
    </xf>
    <xf numFmtId="185" fontId="11" fillId="0" borderId="68" xfId="0" applyNumberFormat="1" applyFont="1" applyFill="1" applyBorder="1" applyAlignment="1">
      <alignment/>
    </xf>
    <xf numFmtId="185" fontId="13" fillId="0" borderId="39" xfId="0" applyNumberFormat="1" applyFont="1" applyFill="1" applyBorder="1" applyAlignment="1">
      <alignment horizontal="center"/>
    </xf>
    <xf numFmtId="185" fontId="17" fillId="0" borderId="69" xfId="0" applyNumberFormat="1" applyFont="1" applyFill="1" applyBorder="1" applyAlignment="1">
      <alignment/>
    </xf>
    <xf numFmtId="185" fontId="11" fillId="0" borderId="70" xfId="0" applyNumberFormat="1" applyFont="1" applyFill="1" applyBorder="1" applyAlignment="1">
      <alignment/>
    </xf>
    <xf numFmtId="185" fontId="17" fillId="0" borderId="71" xfId="0" applyNumberFormat="1" applyFont="1" applyFill="1" applyBorder="1" applyAlignment="1">
      <alignment/>
    </xf>
    <xf numFmtId="185" fontId="17" fillId="0" borderId="72" xfId="0" applyNumberFormat="1" applyFont="1" applyFill="1" applyBorder="1" applyAlignment="1">
      <alignment/>
    </xf>
    <xf numFmtId="185" fontId="11" fillId="0" borderId="49" xfId="0" applyNumberFormat="1" applyFont="1" applyFill="1" applyBorder="1" applyAlignment="1">
      <alignment/>
    </xf>
    <xf numFmtId="185" fontId="11" fillId="0" borderId="52" xfId="0" applyNumberFormat="1" applyFont="1" applyFill="1" applyBorder="1" applyAlignment="1">
      <alignment/>
    </xf>
    <xf numFmtId="185" fontId="0" fillId="0" borderId="44" xfId="0" applyNumberFormat="1" applyFont="1" applyFill="1" applyBorder="1" applyAlignment="1">
      <alignment horizontal="center" vertical="center"/>
    </xf>
    <xf numFmtId="38" fontId="13" fillId="0" borderId="72" xfId="48" applyFont="1" applyFill="1" applyBorder="1" applyAlignment="1">
      <alignment horizontal="center" vertical="center"/>
    </xf>
    <xf numFmtId="38" fontId="13" fillId="0" borderId="70" xfId="48" applyFont="1" applyFill="1" applyBorder="1" applyAlignment="1">
      <alignment horizontal="center" vertical="center"/>
    </xf>
    <xf numFmtId="38" fontId="13" fillId="0" borderId="49" xfId="48" applyFont="1" applyFill="1" applyBorder="1" applyAlignment="1">
      <alignment horizontal="center" vertical="center"/>
    </xf>
    <xf numFmtId="0" fontId="11" fillId="0" borderId="52" xfId="48" applyNumberFormat="1" applyFont="1" applyFill="1" applyBorder="1">
      <alignment/>
    </xf>
    <xf numFmtId="49" fontId="1" fillId="0" borderId="0" xfId="0" applyNumberFormat="1" applyFont="1" applyFill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38" fontId="0" fillId="0" borderId="73" xfId="48" applyFont="1" applyFill="1" applyBorder="1" applyAlignment="1">
      <alignment horizontal="center"/>
    </xf>
    <xf numFmtId="38" fontId="1" fillId="0" borderId="74" xfId="48" applyFont="1" applyFill="1" applyBorder="1" applyAlignment="1">
      <alignment/>
    </xf>
    <xf numFmtId="38" fontId="0" fillId="0" borderId="57" xfId="48" applyFont="1" applyFill="1" applyBorder="1" applyAlignment="1">
      <alignment horizontal="distributed"/>
    </xf>
    <xf numFmtId="38" fontId="26" fillId="0" borderId="58" xfId="48" applyFont="1" applyFill="1" applyBorder="1" applyAlignment="1">
      <alignment/>
    </xf>
    <xf numFmtId="38" fontId="26" fillId="0" borderId="57" xfId="48" applyFont="1" applyFill="1" applyBorder="1" applyAlignment="1">
      <alignment vertical="top"/>
    </xf>
    <xf numFmtId="38" fontId="1" fillId="0" borderId="57" xfId="48" applyFont="1" applyFill="1" applyBorder="1" applyAlignment="1">
      <alignment/>
    </xf>
    <xf numFmtId="38" fontId="26" fillId="0" borderId="58" xfId="48" applyFont="1" applyFill="1" applyBorder="1" applyAlignment="1">
      <alignment vertical="top"/>
    </xf>
    <xf numFmtId="38" fontId="0" fillId="0" borderId="58" xfId="48" applyFont="1" applyFill="1" applyBorder="1" applyAlignment="1">
      <alignment horizontal="distributed" shrinkToFit="1"/>
    </xf>
    <xf numFmtId="38" fontId="0" fillId="0" borderId="75" xfId="48" applyFont="1" applyFill="1" applyBorder="1" applyAlignment="1">
      <alignment horizontal="distributed"/>
    </xf>
    <xf numFmtId="38" fontId="0" fillId="0" borderId="58" xfId="48" applyFont="1" applyFill="1" applyBorder="1" applyAlignment="1">
      <alignment horizontal="distributed"/>
    </xf>
    <xf numFmtId="38" fontId="22" fillId="0" borderId="58" xfId="48" applyFont="1" applyFill="1" applyBorder="1" applyAlignment="1">
      <alignment/>
    </xf>
    <xf numFmtId="38" fontId="22" fillId="0" borderId="58" xfId="48" applyFont="1" applyFill="1" applyBorder="1" applyAlignment="1">
      <alignment vertical="top"/>
    </xf>
    <xf numFmtId="38" fontId="0" fillId="0" borderId="44" xfId="48" applyFont="1" applyFill="1" applyBorder="1" applyAlignment="1">
      <alignment horizontal="center"/>
    </xf>
    <xf numFmtId="38" fontId="0" fillId="0" borderId="4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distributed"/>
    </xf>
    <xf numFmtId="38" fontId="22" fillId="0" borderId="62" xfId="48" applyFont="1" applyFill="1" applyBorder="1" applyAlignment="1">
      <alignment/>
    </xf>
    <xf numFmtId="38" fontId="1" fillId="0" borderId="76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26" fillId="0" borderId="62" xfId="48" applyFont="1" applyFill="1" applyBorder="1" applyAlignment="1">
      <alignment horizontal="center"/>
    </xf>
    <xf numFmtId="38" fontId="26" fillId="0" borderId="14" xfId="48" applyFont="1" applyFill="1" applyBorder="1" applyAlignment="1">
      <alignment horizontal="center" vertical="top"/>
    </xf>
    <xf numFmtId="38" fontId="1" fillId="0" borderId="62" xfId="48" applyFont="1" applyFill="1" applyBorder="1" applyAlignment="1">
      <alignment horizontal="center"/>
    </xf>
    <xf numFmtId="38" fontId="26" fillId="0" borderId="62" xfId="48" applyFont="1" applyFill="1" applyBorder="1" applyAlignment="1">
      <alignment horizontal="center" vertical="top"/>
    </xf>
    <xf numFmtId="38" fontId="0" fillId="0" borderId="14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 shrinkToFit="1"/>
    </xf>
    <xf numFmtId="38" fontId="0" fillId="0" borderId="62" xfId="48" applyFont="1" applyFill="1" applyBorder="1" applyAlignment="1">
      <alignment horizontal="center"/>
    </xf>
    <xf numFmtId="38" fontId="22" fillId="0" borderId="62" xfId="48" applyFont="1" applyFill="1" applyBorder="1" applyAlignment="1">
      <alignment horizontal="center"/>
    </xf>
    <xf numFmtId="38" fontId="22" fillId="0" borderId="62" xfId="48" applyFont="1" applyFill="1" applyBorder="1" applyAlignment="1">
      <alignment horizontal="center" vertical="top"/>
    </xf>
    <xf numFmtId="38" fontId="0" fillId="0" borderId="58" xfId="48" applyFont="1" applyFill="1" applyBorder="1" applyAlignment="1">
      <alignment horizontal="distributed" shrinkToFit="1"/>
    </xf>
    <xf numFmtId="38" fontId="4" fillId="0" borderId="58" xfId="48" applyFont="1" applyFill="1" applyBorder="1" applyAlignment="1">
      <alignment/>
    </xf>
    <xf numFmtId="38" fontId="4" fillId="0" borderId="57" xfId="48" applyFont="1" applyFill="1" applyBorder="1" applyAlignment="1">
      <alignment/>
    </xf>
    <xf numFmtId="38" fontId="0" fillId="0" borderId="62" xfId="48" applyFont="1" applyFill="1" applyBorder="1" applyAlignment="1">
      <alignment horizontal="centerContinuous" shrinkToFit="1"/>
    </xf>
    <xf numFmtId="38" fontId="0" fillId="0" borderId="77" xfId="48" applyFont="1" applyFill="1" applyBorder="1" applyAlignment="1">
      <alignment horizontal="center"/>
    </xf>
    <xf numFmtId="0" fontId="0" fillId="0" borderId="54" xfId="0" applyFont="1" applyFill="1" applyBorder="1" applyAlignment="1">
      <alignment shrinkToFit="1"/>
    </xf>
    <xf numFmtId="38" fontId="0" fillId="0" borderId="39" xfId="48" applyFont="1" applyFill="1" applyBorder="1" applyAlignment="1">
      <alignment horizontal="center"/>
    </xf>
    <xf numFmtId="38" fontId="0" fillId="0" borderId="58" xfId="48" applyFont="1" applyFill="1" applyBorder="1" applyAlignment="1">
      <alignment horizontal="centerContinuous" shrinkToFit="1"/>
    </xf>
    <xf numFmtId="185" fontId="13" fillId="0" borderId="30" xfId="0" applyNumberFormat="1" applyFont="1" applyFill="1" applyBorder="1" applyAlignment="1">
      <alignment horizontal="centerContinuous" vertical="center"/>
    </xf>
    <xf numFmtId="185" fontId="17" fillId="0" borderId="78" xfId="0" applyNumberFormat="1" applyFont="1" applyFill="1" applyBorder="1" applyAlignment="1">
      <alignment/>
    </xf>
    <xf numFmtId="185" fontId="17" fillId="0" borderId="79" xfId="0" applyNumberFormat="1" applyFont="1" applyFill="1" applyBorder="1" applyAlignment="1">
      <alignment/>
    </xf>
    <xf numFmtId="185" fontId="17" fillId="0" borderId="80" xfId="0" applyNumberFormat="1" applyFont="1" applyFill="1" applyBorder="1" applyAlignment="1">
      <alignment/>
    </xf>
    <xf numFmtId="0" fontId="16" fillId="0" borderId="53" xfId="48" applyNumberFormat="1" applyFont="1" applyFill="1" applyBorder="1">
      <alignment/>
    </xf>
    <xf numFmtId="38" fontId="25" fillId="0" borderId="21" xfId="48" applyFont="1" applyFill="1" applyBorder="1" applyAlignment="1">
      <alignment/>
    </xf>
    <xf numFmtId="38" fontId="0" fillId="0" borderId="81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/>
    </xf>
    <xf numFmtId="38" fontId="0" fillId="0" borderId="82" xfId="48" applyFont="1" applyFill="1" applyBorder="1" applyAlignment="1">
      <alignment horizontal="center"/>
    </xf>
    <xf numFmtId="38" fontId="26" fillId="0" borderId="57" xfId="48" applyFont="1" applyFill="1" applyBorder="1" applyAlignment="1">
      <alignment/>
    </xf>
    <xf numFmtId="38" fontId="0" fillId="0" borderId="21" xfId="48" applyFont="1" applyFill="1" applyBorder="1" applyAlignment="1">
      <alignment horizontal="center"/>
    </xf>
    <xf numFmtId="38" fontId="0" fillId="0" borderId="21" xfId="48" applyFont="1" applyFill="1" applyBorder="1" applyAlignment="1">
      <alignment shrinkToFit="1"/>
    </xf>
    <xf numFmtId="38" fontId="4" fillId="0" borderId="21" xfId="48" applyFont="1" applyFill="1" applyBorder="1" applyAlignment="1">
      <alignment horizontal="distributed"/>
    </xf>
    <xf numFmtId="38" fontId="0" fillId="0" borderId="10" xfId="48" applyFont="1" applyFill="1" applyBorder="1" applyAlignment="1">
      <alignment horizontal="distributed"/>
    </xf>
    <xf numFmtId="185" fontId="11" fillId="0" borderId="11" xfId="48" applyNumberFormat="1" applyFont="1" applyFill="1" applyBorder="1">
      <alignment/>
    </xf>
    <xf numFmtId="38" fontId="1" fillId="0" borderId="35" xfId="48" applyFont="1" applyFill="1" applyBorder="1" applyAlignment="1">
      <alignment horizontal="center" vertical="center" shrinkToFit="1"/>
    </xf>
    <xf numFmtId="38" fontId="1" fillId="0" borderId="36" xfId="48" applyFont="1" applyFill="1" applyBorder="1" applyAlignment="1">
      <alignment horizontal="center" vertical="center" shrinkToFit="1"/>
    </xf>
    <xf numFmtId="185" fontId="21" fillId="0" borderId="35" xfId="49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8" fontId="18" fillId="0" borderId="83" xfId="48" applyNumberFormat="1" applyFont="1" applyFill="1" applyBorder="1" applyAlignment="1">
      <alignment horizontal="center" vertical="center"/>
    </xf>
    <xf numFmtId="188" fontId="18" fillId="0" borderId="32" xfId="48" applyNumberFormat="1" applyFont="1" applyFill="1" applyBorder="1" applyAlignment="1">
      <alignment horizontal="center" vertical="center"/>
    </xf>
    <xf numFmtId="188" fontId="18" fillId="0" borderId="33" xfId="48" applyNumberFormat="1" applyFont="1" applyFill="1" applyBorder="1" applyAlignment="1">
      <alignment horizontal="center" vertical="center"/>
    </xf>
    <xf numFmtId="58" fontId="11" fillId="0" borderId="35" xfId="48" applyNumberFormat="1" applyFont="1" applyFill="1" applyBorder="1" applyAlignment="1">
      <alignment horizontal="distributed" vertical="center"/>
    </xf>
    <xf numFmtId="58" fontId="11" fillId="0" borderId="32" xfId="48" applyNumberFormat="1" applyFont="1" applyFill="1" applyBorder="1" applyAlignment="1">
      <alignment horizontal="distributed" vertical="center"/>
    </xf>
    <xf numFmtId="58" fontId="11" fillId="0" borderId="33" xfId="48" applyNumberFormat="1" applyFont="1" applyFill="1" applyBorder="1" applyAlignment="1">
      <alignment horizontal="distributed" vertical="center"/>
    </xf>
    <xf numFmtId="38" fontId="0" fillId="0" borderId="57" xfId="48" applyFont="1" applyFill="1" applyBorder="1" applyAlignment="1">
      <alignment horizontal="distributed"/>
    </xf>
    <xf numFmtId="38" fontId="0" fillId="0" borderId="14" xfId="48" applyFont="1" applyFill="1" applyBorder="1" applyAlignment="1">
      <alignment horizontal="distributed"/>
    </xf>
    <xf numFmtId="0" fontId="0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部数表 福岡地区(9.11) B4縦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161925</xdr:rowOff>
    </xdr:from>
    <xdr:to>
      <xdr:col>14</xdr:col>
      <xdr:colOff>790575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61950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U14" sqref="U14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7" width="9.00390625" style="115" customWidth="1"/>
    <col min="18" max="16384" width="9.00390625" style="115" customWidth="1"/>
  </cols>
  <sheetData>
    <row r="1" spans="1:16" s="66" customFormat="1" ht="16.5" customHeight="1">
      <c r="A1" s="57" t="s">
        <v>111</v>
      </c>
      <c r="B1" s="58"/>
      <c r="C1" s="58"/>
      <c r="D1" s="58"/>
      <c r="E1" s="59"/>
      <c r="F1" s="58" t="s">
        <v>99</v>
      </c>
      <c r="G1" s="58"/>
      <c r="H1" s="59"/>
      <c r="I1" s="60" t="s">
        <v>100</v>
      </c>
      <c r="J1" s="58" t="s">
        <v>112</v>
      </c>
      <c r="K1" s="59"/>
      <c r="L1" s="61" t="s">
        <v>113</v>
      </c>
      <c r="M1" s="62"/>
      <c r="N1" s="63"/>
      <c r="O1" s="64"/>
      <c r="P1" s="65"/>
    </row>
    <row r="2" spans="1:16" s="66" customFormat="1" ht="34.5" customHeight="1" thickBot="1">
      <c r="A2" s="240"/>
      <c r="B2" s="241"/>
      <c r="C2" s="241"/>
      <c r="D2" s="241"/>
      <c r="E2" s="242"/>
      <c r="F2" s="243" t="s">
        <v>241</v>
      </c>
      <c r="G2" s="244"/>
      <c r="H2" s="245"/>
      <c r="I2" s="67"/>
      <c r="J2" s="238">
        <f>SUM(M4,'小倉南区・八幡東区'!M4,'八幡西区・戸畑区・若松区'!M4,'中間市・遠賀郡・行橋市・京都郡・豊前市・築上郡'!M4,'中間市・遠賀郡・行橋市・京都郡・豊前市・築上郡'!M56)</f>
        <v>0</v>
      </c>
      <c r="K2" s="239"/>
      <c r="L2" s="236"/>
      <c r="M2" s="237"/>
      <c r="N2" s="68"/>
      <c r="O2" s="69"/>
      <c r="P2" s="65"/>
    </row>
    <row r="3" s="66" customFormat="1" ht="15" customHeight="1" thickBot="1">
      <c r="N3" s="49" t="s">
        <v>162</v>
      </c>
    </row>
    <row r="4" spans="1:16" s="65" customFormat="1" ht="17.25" customHeight="1" thickBot="1">
      <c r="A4" s="158" t="s">
        <v>266</v>
      </c>
      <c r="B4" s="158"/>
      <c r="C4" s="70"/>
      <c r="D4" s="71" t="s">
        <v>120</v>
      </c>
      <c r="E4" s="72" t="s">
        <v>147</v>
      </c>
      <c r="F4" s="73"/>
      <c r="G4" s="74" t="s">
        <v>114</v>
      </c>
      <c r="H4" s="75">
        <f>SUM(C26,F26,I26,L26,O26)</f>
        <v>19600</v>
      </c>
      <c r="I4" s="76" t="s">
        <v>115</v>
      </c>
      <c r="J4" s="77">
        <f>SUM(D26,G26,J26,M26,P26)</f>
        <v>0</v>
      </c>
      <c r="K4" s="78"/>
      <c r="L4" s="79" t="s">
        <v>116</v>
      </c>
      <c r="M4" s="80">
        <f>SUM(J4,J28)</f>
        <v>0</v>
      </c>
      <c r="N4" s="51" t="s">
        <v>163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135</v>
      </c>
      <c r="L6" s="58"/>
      <c r="M6" s="62"/>
      <c r="N6" s="58" t="s">
        <v>136</v>
      </c>
      <c r="O6" s="58"/>
      <c r="P6" s="62"/>
    </row>
    <row r="7" spans="1:16" s="65" customFormat="1" ht="15" customHeight="1">
      <c r="A7" s="185" t="s">
        <v>3</v>
      </c>
      <c r="B7" s="197"/>
      <c r="C7" s="85" t="s">
        <v>117</v>
      </c>
      <c r="D7" s="86" t="s">
        <v>190</v>
      </c>
      <c r="E7" s="84" t="s">
        <v>3</v>
      </c>
      <c r="F7" s="85" t="s">
        <v>117</v>
      </c>
      <c r="G7" s="86" t="s">
        <v>190</v>
      </c>
      <c r="H7" s="84" t="s">
        <v>3</v>
      </c>
      <c r="I7" s="85" t="s">
        <v>117</v>
      </c>
      <c r="J7" s="86" t="s">
        <v>190</v>
      </c>
      <c r="K7" s="84" t="s">
        <v>3</v>
      </c>
      <c r="L7" s="85" t="s">
        <v>117</v>
      </c>
      <c r="M7" s="86" t="s">
        <v>190</v>
      </c>
      <c r="N7" s="84" t="s">
        <v>3</v>
      </c>
      <c r="O7" s="85" t="s">
        <v>117</v>
      </c>
      <c r="P7" s="86" t="s">
        <v>190</v>
      </c>
    </row>
    <row r="8" spans="1:16" s="65" customFormat="1" ht="18" customHeight="1">
      <c r="A8" s="186" t="s">
        <v>194</v>
      </c>
      <c r="B8" s="201"/>
      <c r="C8" s="88"/>
      <c r="D8" s="89"/>
      <c r="E8" s="87" t="s">
        <v>194</v>
      </c>
      <c r="F8" s="88"/>
      <c r="G8" s="89"/>
      <c r="H8" s="87" t="s">
        <v>194</v>
      </c>
      <c r="I8" s="88"/>
      <c r="J8" s="89"/>
      <c r="K8" s="87" t="s">
        <v>194</v>
      </c>
      <c r="L8" s="88"/>
      <c r="M8" s="89"/>
      <c r="N8" s="87" t="s">
        <v>194</v>
      </c>
      <c r="O8" s="88"/>
      <c r="P8" s="89"/>
    </row>
    <row r="9" spans="1:16" s="66" customFormat="1" ht="18" customHeight="1">
      <c r="A9" s="143" t="s">
        <v>181</v>
      </c>
      <c r="B9" s="209" t="s">
        <v>230</v>
      </c>
      <c r="C9" s="91">
        <v>1890</v>
      </c>
      <c r="D9" s="89"/>
      <c r="E9" s="90" t="s">
        <v>181</v>
      </c>
      <c r="F9" s="92">
        <v>720</v>
      </c>
      <c r="G9" s="89"/>
      <c r="H9" s="90" t="s">
        <v>4</v>
      </c>
      <c r="I9" s="92">
        <v>1510</v>
      </c>
      <c r="J9" s="89"/>
      <c r="K9" s="90" t="s">
        <v>246</v>
      </c>
      <c r="L9" s="92">
        <v>30</v>
      </c>
      <c r="M9" s="89"/>
      <c r="N9" s="157"/>
      <c r="O9" s="92"/>
      <c r="P9" s="89"/>
    </row>
    <row r="10" spans="1:16" s="66" customFormat="1" ht="18" customHeight="1">
      <c r="A10" s="187" t="s">
        <v>5</v>
      </c>
      <c r="B10" s="209" t="s">
        <v>230</v>
      </c>
      <c r="C10" s="91">
        <v>220</v>
      </c>
      <c r="D10" s="89"/>
      <c r="E10" s="90" t="s">
        <v>5</v>
      </c>
      <c r="F10" s="92">
        <v>250</v>
      </c>
      <c r="G10" s="89"/>
      <c r="H10" s="90" t="s">
        <v>178</v>
      </c>
      <c r="I10" s="92">
        <v>460</v>
      </c>
      <c r="J10" s="89"/>
      <c r="K10" s="90"/>
      <c r="L10" s="92"/>
      <c r="M10" s="89"/>
      <c r="N10" s="157"/>
      <c r="O10" s="92"/>
      <c r="P10" s="89"/>
    </row>
    <row r="11" spans="1:16" s="66" customFormat="1" ht="18" customHeight="1">
      <c r="A11" s="143"/>
      <c r="B11" s="202"/>
      <c r="C11" s="91"/>
      <c r="D11" s="89"/>
      <c r="E11" s="90"/>
      <c r="F11" s="92"/>
      <c r="G11" s="89"/>
      <c r="H11" s="90"/>
      <c r="I11" s="92"/>
      <c r="J11" s="89"/>
      <c r="K11" s="90"/>
      <c r="L11" s="92"/>
      <c r="M11" s="89"/>
      <c r="N11" s="94"/>
      <c r="O11" s="92"/>
      <c r="P11" s="89"/>
    </row>
    <row r="12" spans="1:16" s="66" customFormat="1" ht="18" customHeight="1">
      <c r="A12" s="143"/>
      <c r="B12" s="202"/>
      <c r="C12" s="91"/>
      <c r="D12" s="89"/>
      <c r="E12" s="99"/>
      <c r="F12" s="92"/>
      <c r="G12" s="89"/>
      <c r="H12" s="90"/>
      <c r="I12" s="92"/>
      <c r="J12" s="89"/>
      <c r="K12" s="90"/>
      <c r="L12" s="92"/>
      <c r="M12" s="89"/>
      <c r="N12" s="90"/>
      <c r="O12" s="92"/>
      <c r="P12" s="89"/>
    </row>
    <row r="13" spans="1:16" s="66" customFormat="1" ht="18" customHeight="1">
      <c r="A13" s="188"/>
      <c r="B13" s="203"/>
      <c r="C13" s="97"/>
      <c r="D13" s="89"/>
      <c r="E13" s="90"/>
      <c r="F13" s="92"/>
      <c r="G13" s="89"/>
      <c r="H13" s="90"/>
      <c r="I13" s="92"/>
      <c r="J13" s="89"/>
      <c r="K13" s="110" t="s">
        <v>181</v>
      </c>
      <c r="L13" s="92"/>
      <c r="M13" s="89"/>
      <c r="N13" s="90"/>
      <c r="O13" s="92"/>
      <c r="P13" s="182"/>
    </row>
    <row r="14" spans="1:16" s="66" customFormat="1" ht="18" customHeight="1">
      <c r="A14" s="189"/>
      <c r="B14" s="204"/>
      <c r="C14" s="101"/>
      <c r="D14" s="89"/>
      <c r="E14" s="99"/>
      <c r="F14" s="92"/>
      <c r="G14" s="89"/>
      <c r="H14" s="90"/>
      <c r="I14" s="92"/>
      <c r="J14" s="89"/>
      <c r="K14" s="90"/>
      <c r="L14" s="92"/>
      <c r="M14" s="89"/>
      <c r="N14" s="90"/>
      <c r="O14" s="92"/>
      <c r="P14" s="89"/>
    </row>
    <row r="15" spans="1:16" s="66" customFormat="1" ht="18" customHeight="1">
      <c r="A15" s="190" t="s">
        <v>195</v>
      </c>
      <c r="B15" s="205"/>
      <c r="C15" s="91"/>
      <c r="D15" s="89"/>
      <c r="E15" s="93" t="s">
        <v>195</v>
      </c>
      <c r="F15" s="92"/>
      <c r="G15" s="89"/>
      <c r="H15" s="93" t="s">
        <v>195</v>
      </c>
      <c r="I15" s="92"/>
      <c r="J15" s="89"/>
      <c r="K15" s="93" t="s">
        <v>195</v>
      </c>
      <c r="L15" s="92"/>
      <c r="M15" s="89"/>
      <c r="N15" s="93" t="s">
        <v>195</v>
      </c>
      <c r="O15" s="92"/>
      <c r="P15" s="89"/>
    </row>
    <row r="16" spans="1:16" s="66" customFormat="1" ht="18" customHeight="1">
      <c r="A16" s="143" t="s">
        <v>134</v>
      </c>
      <c r="B16" s="209" t="s">
        <v>230</v>
      </c>
      <c r="C16" s="91">
        <v>1700</v>
      </c>
      <c r="D16" s="89"/>
      <c r="E16" s="90" t="s">
        <v>6</v>
      </c>
      <c r="F16" s="92">
        <v>1460</v>
      </c>
      <c r="G16" s="89"/>
      <c r="H16" s="90" t="s">
        <v>253</v>
      </c>
      <c r="I16" s="92">
        <v>1570</v>
      </c>
      <c r="J16" s="89"/>
      <c r="K16" s="90" t="s">
        <v>247</v>
      </c>
      <c r="L16" s="92">
        <v>40</v>
      </c>
      <c r="M16" s="89"/>
      <c r="N16" s="135"/>
      <c r="O16" s="92"/>
      <c r="P16" s="89"/>
    </row>
    <row r="17" spans="1:16" s="66" customFormat="1" ht="18" customHeight="1">
      <c r="A17" s="143" t="s">
        <v>206</v>
      </c>
      <c r="B17" s="209" t="s">
        <v>230</v>
      </c>
      <c r="C17" s="91">
        <v>3100</v>
      </c>
      <c r="D17" s="89"/>
      <c r="E17" s="90" t="s">
        <v>7</v>
      </c>
      <c r="F17" s="92">
        <v>2010</v>
      </c>
      <c r="G17" s="89"/>
      <c r="H17" s="90" t="s">
        <v>214</v>
      </c>
      <c r="I17" s="92">
        <v>2580</v>
      </c>
      <c r="J17" s="89"/>
      <c r="K17" s="90"/>
      <c r="L17" s="92"/>
      <c r="M17" s="89"/>
      <c r="N17" s="135"/>
      <c r="O17" s="92"/>
      <c r="P17" s="89"/>
    </row>
    <row r="18" spans="1:16" s="66" customFormat="1" ht="18" customHeight="1">
      <c r="A18" s="143" t="s">
        <v>8</v>
      </c>
      <c r="B18" s="209" t="s">
        <v>230</v>
      </c>
      <c r="C18" s="91">
        <v>1120</v>
      </c>
      <c r="D18" s="89"/>
      <c r="E18" s="90" t="s">
        <v>8</v>
      </c>
      <c r="F18" s="92">
        <v>240</v>
      </c>
      <c r="G18" s="89"/>
      <c r="H18" s="90" t="s">
        <v>177</v>
      </c>
      <c r="I18" s="92">
        <v>500</v>
      </c>
      <c r="J18" s="89"/>
      <c r="K18" s="90"/>
      <c r="L18" s="92"/>
      <c r="M18" s="89"/>
      <c r="N18" s="135"/>
      <c r="O18" s="92"/>
      <c r="P18" s="89"/>
    </row>
    <row r="19" spans="1:16" s="66" customFormat="1" ht="18" customHeight="1">
      <c r="A19" s="143"/>
      <c r="B19" s="209"/>
      <c r="C19" s="91"/>
      <c r="D19" s="89"/>
      <c r="E19" s="90" t="s">
        <v>247</v>
      </c>
      <c r="F19" s="92">
        <v>200</v>
      </c>
      <c r="G19" s="89"/>
      <c r="H19" s="90"/>
      <c r="I19" s="92"/>
      <c r="J19" s="89"/>
      <c r="K19" s="90"/>
      <c r="L19" s="92"/>
      <c r="M19" s="89"/>
      <c r="N19" s="135"/>
      <c r="O19" s="92"/>
      <c r="P19" s="89"/>
    </row>
    <row r="20" spans="1:16" s="66" customFormat="1" ht="18" customHeight="1">
      <c r="A20" s="143"/>
      <c r="B20" s="209"/>
      <c r="C20" s="91"/>
      <c r="D20" s="89"/>
      <c r="E20" s="90"/>
      <c r="F20" s="92"/>
      <c r="G20" s="89"/>
      <c r="H20" s="90"/>
      <c r="I20" s="92"/>
      <c r="J20" s="89"/>
      <c r="K20" s="90"/>
      <c r="L20" s="92"/>
      <c r="M20" s="89"/>
      <c r="N20" s="90"/>
      <c r="O20" s="92"/>
      <c r="P20" s="89"/>
    </row>
    <row r="21" spans="1:16" s="66" customFormat="1" ht="18" customHeight="1">
      <c r="A21" s="143"/>
      <c r="B21" s="202"/>
      <c r="C21" s="91"/>
      <c r="D21" s="89"/>
      <c r="E21" s="90"/>
      <c r="F21" s="92"/>
      <c r="G21" s="89"/>
      <c r="H21" s="90"/>
      <c r="I21" s="92"/>
      <c r="J21" s="89"/>
      <c r="K21" s="90"/>
      <c r="L21" s="92"/>
      <c r="M21" s="89"/>
      <c r="N21" s="90"/>
      <c r="O21" s="92"/>
      <c r="P21" s="89"/>
    </row>
    <row r="22" spans="1:16" s="66" customFormat="1" ht="18" customHeight="1">
      <c r="A22" s="143"/>
      <c r="B22" s="209"/>
      <c r="C22" s="97"/>
      <c r="D22" s="98"/>
      <c r="E22" s="99"/>
      <c r="F22" s="92"/>
      <c r="G22" s="89"/>
      <c r="H22" s="225"/>
      <c r="I22" s="92"/>
      <c r="J22" s="89"/>
      <c r="K22" s="90"/>
      <c r="L22" s="92"/>
      <c r="M22" s="89"/>
      <c r="N22" s="157"/>
      <c r="O22" s="92"/>
      <c r="P22" s="89"/>
    </row>
    <row r="23" spans="1:16" s="66" customFormat="1" ht="18" customHeight="1">
      <c r="A23" s="143"/>
      <c r="B23" s="209"/>
      <c r="C23" s="97"/>
      <c r="D23" s="98"/>
      <c r="E23" s="99"/>
      <c r="F23" s="92"/>
      <c r="G23" s="89"/>
      <c r="H23" s="90"/>
      <c r="I23" s="92"/>
      <c r="J23" s="89"/>
      <c r="K23" s="90"/>
      <c r="L23" s="92"/>
      <c r="M23" s="89"/>
      <c r="N23" s="90"/>
      <c r="O23" s="92"/>
      <c r="P23" s="89"/>
    </row>
    <row r="24" spans="1:16" s="66" customFormat="1" ht="18" customHeight="1">
      <c r="A24" s="191"/>
      <c r="B24" s="206"/>
      <c r="C24" s="97"/>
      <c r="D24" s="98"/>
      <c r="E24" s="99"/>
      <c r="F24" s="92"/>
      <c r="G24" s="89"/>
      <c r="H24" s="90"/>
      <c r="I24" s="92"/>
      <c r="J24" s="89"/>
      <c r="K24" s="90" t="s">
        <v>231</v>
      </c>
      <c r="L24" s="92"/>
      <c r="M24" s="89"/>
      <c r="N24" s="90"/>
      <c r="O24" s="92"/>
      <c r="P24" s="89"/>
    </row>
    <row r="25" spans="1:16" s="66" customFormat="1" ht="18" customHeight="1">
      <c r="A25" s="187"/>
      <c r="B25" s="207"/>
      <c r="C25" s="103"/>
      <c r="D25" s="89"/>
      <c r="E25" s="94"/>
      <c r="F25" s="104"/>
      <c r="G25" s="89"/>
      <c r="H25" s="94"/>
      <c r="I25" s="104"/>
      <c r="J25" s="89"/>
      <c r="K25" s="94"/>
      <c r="L25" s="104"/>
      <c r="M25" s="89"/>
      <c r="N25" s="94"/>
      <c r="O25" s="104"/>
      <c r="P25" s="89"/>
    </row>
    <row r="26" spans="1:16" s="66" customFormat="1" ht="18" customHeight="1" thickBot="1">
      <c r="A26" s="147" t="s">
        <v>9</v>
      </c>
      <c r="B26" s="198"/>
      <c r="C26" s="106">
        <f>SUM(C9:C25)</f>
        <v>8030</v>
      </c>
      <c r="D26" s="159">
        <f>SUM(D9:D25)</f>
        <v>0</v>
      </c>
      <c r="E26" s="105" t="s">
        <v>9</v>
      </c>
      <c r="F26" s="106">
        <f>SUM(F9:F25)</f>
        <v>4880</v>
      </c>
      <c r="G26" s="159">
        <f>SUM(G9:G25)</f>
        <v>0</v>
      </c>
      <c r="H26" s="105" t="s">
        <v>9</v>
      </c>
      <c r="I26" s="106">
        <f>SUM(I9:I25)</f>
        <v>6620</v>
      </c>
      <c r="J26" s="159">
        <f>SUM(J9:J25)</f>
        <v>0</v>
      </c>
      <c r="K26" s="105" t="s">
        <v>9</v>
      </c>
      <c r="L26" s="106">
        <f>SUM(L9:L25)</f>
        <v>70</v>
      </c>
      <c r="M26" s="159">
        <f>SUM(M9:M25)</f>
        <v>0</v>
      </c>
      <c r="N26" s="105" t="s">
        <v>9</v>
      </c>
      <c r="O26" s="106">
        <f>SUM(O9:O25)</f>
        <v>0</v>
      </c>
      <c r="P26" s="160">
        <f>SUM(P9:P25)</f>
        <v>0</v>
      </c>
    </row>
    <row r="27" spans="7:14" s="66" customFormat="1" ht="15" customHeight="1" thickBot="1">
      <c r="G27" s="107"/>
      <c r="N27" s="108"/>
    </row>
    <row r="28" spans="1:16" s="65" customFormat="1" ht="17.25" customHeight="1" thickBot="1">
      <c r="A28" s="158" t="s">
        <v>266</v>
      </c>
      <c r="B28" s="183"/>
      <c r="C28" s="70"/>
      <c r="D28" s="71" t="s">
        <v>121</v>
      </c>
      <c r="E28" s="72" t="s">
        <v>148</v>
      </c>
      <c r="F28" s="73"/>
      <c r="G28" s="74" t="s">
        <v>114</v>
      </c>
      <c r="H28" s="75">
        <f>SUM(C57,F57,I57,L57,O57)</f>
        <v>36010</v>
      </c>
      <c r="I28" s="76" t="s">
        <v>115</v>
      </c>
      <c r="J28" s="77">
        <f>SUM(D57,G57,J57,M57,P57)</f>
        <v>0</v>
      </c>
      <c r="K28" s="78"/>
      <c r="L28" s="81"/>
      <c r="M28" s="81"/>
      <c r="N28" s="109"/>
      <c r="O28" s="81"/>
      <c r="P28" s="81"/>
    </row>
    <row r="29" spans="1:16" s="66" customFormat="1" ht="5.25" customHeight="1" thickBo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s="66" customFormat="1" ht="18" customHeight="1">
      <c r="A30" s="57" t="s">
        <v>0</v>
      </c>
      <c r="B30" s="58"/>
      <c r="C30" s="58"/>
      <c r="D30" s="62"/>
      <c r="E30" s="58" t="s">
        <v>1</v>
      </c>
      <c r="F30" s="58"/>
      <c r="G30" s="62"/>
      <c r="H30" s="58" t="s">
        <v>2</v>
      </c>
      <c r="I30" s="58"/>
      <c r="J30" s="62"/>
      <c r="K30" s="58" t="s">
        <v>135</v>
      </c>
      <c r="L30" s="58"/>
      <c r="M30" s="62"/>
      <c r="N30" s="58" t="s">
        <v>136</v>
      </c>
      <c r="O30" s="58"/>
      <c r="P30" s="62"/>
    </row>
    <row r="31" spans="1:16" s="65" customFormat="1" ht="15" customHeight="1">
      <c r="A31" s="185" t="s">
        <v>3</v>
      </c>
      <c r="B31" s="197"/>
      <c r="C31" s="85" t="s">
        <v>117</v>
      </c>
      <c r="D31" s="86" t="s">
        <v>190</v>
      </c>
      <c r="E31" s="84" t="s">
        <v>3</v>
      </c>
      <c r="F31" s="85" t="s">
        <v>117</v>
      </c>
      <c r="G31" s="86" t="s">
        <v>190</v>
      </c>
      <c r="H31" s="84" t="s">
        <v>3</v>
      </c>
      <c r="I31" s="85" t="s">
        <v>117</v>
      </c>
      <c r="J31" s="86" t="s">
        <v>190</v>
      </c>
      <c r="K31" s="84" t="s">
        <v>3</v>
      </c>
      <c r="L31" s="85" t="s">
        <v>117</v>
      </c>
      <c r="M31" s="86" t="s">
        <v>190</v>
      </c>
      <c r="N31" s="84" t="s">
        <v>3</v>
      </c>
      <c r="O31" s="85" t="s">
        <v>117</v>
      </c>
      <c r="P31" s="86" t="s">
        <v>190</v>
      </c>
    </row>
    <row r="32" spans="1:16" s="65" customFormat="1" ht="18" customHeight="1">
      <c r="A32" s="186" t="s">
        <v>196</v>
      </c>
      <c r="B32" s="201"/>
      <c r="C32" s="88"/>
      <c r="D32" s="89"/>
      <c r="E32" s="87" t="s">
        <v>196</v>
      </c>
      <c r="F32" s="88"/>
      <c r="G32" s="89"/>
      <c r="H32" s="87" t="s">
        <v>196</v>
      </c>
      <c r="I32" s="88"/>
      <c r="J32" s="89"/>
      <c r="K32" s="87" t="s">
        <v>196</v>
      </c>
      <c r="L32" s="88"/>
      <c r="M32" s="89"/>
      <c r="N32" s="87" t="s">
        <v>196</v>
      </c>
      <c r="O32" s="88"/>
      <c r="P32" s="89"/>
    </row>
    <row r="33" spans="1:16" s="66" customFormat="1" ht="18" customHeight="1">
      <c r="A33" s="192" t="s">
        <v>207</v>
      </c>
      <c r="B33" s="209" t="s">
        <v>230</v>
      </c>
      <c r="C33" s="91">
        <v>1500</v>
      </c>
      <c r="D33" s="89"/>
      <c r="E33" s="90" t="s">
        <v>174</v>
      </c>
      <c r="F33" s="92">
        <v>1330</v>
      </c>
      <c r="G33" s="89"/>
      <c r="H33" s="90" t="s">
        <v>10</v>
      </c>
      <c r="I33" s="92">
        <v>650</v>
      </c>
      <c r="J33" s="89"/>
      <c r="K33" s="90"/>
      <c r="L33" s="92"/>
      <c r="M33" s="89"/>
      <c r="N33" s="157"/>
      <c r="O33" s="92"/>
      <c r="P33" s="89"/>
    </row>
    <row r="34" spans="1:16" s="66" customFormat="1" ht="18" customHeight="1">
      <c r="A34" s="143" t="s">
        <v>11</v>
      </c>
      <c r="B34" s="209" t="s">
        <v>230</v>
      </c>
      <c r="C34" s="91">
        <v>1150</v>
      </c>
      <c r="D34" s="89"/>
      <c r="E34" s="157" t="s">
        <v>256</v>
      </c>
      <c r="F34" s="92">
        <v>720</v>
      </c>
      <c r="G34" s="89"/>
      <c r="H34" s="90" t="s">
        <v>212</v>
      </c>
      <c r="I34" s="92">
        <v>810</v>
      </c>
      <c r="J34" s="89"/>
      <c r="K34" s="90"/>
      <c r="L34" s="92"/>
      <c r="M34" s="89"/>
      <c r="N34" s="161"/>
      <c r="O34" s="92"/>
      <c r="P34" s="89"/>
    </row>
    <row r="35" spans="1:16" s="66" customFormat="1" ht="18" customHeight="1">
      <c r="A35" s="143" t="s">
        <v>12</v>
      </c>
      <c r="B35" s="209" t="s">
        <v>230</v>
      </c>
      <c r="C35" s="91">
        <v>1710</v>
      </c>
      <c r="D35" s="89"/>
      <c r="E35" s="90" t="s">
        <v>224</v>
      </c>
      <c r="F35" s="92">
        <v>1050</v>
      </c>
      <c r="G35" s="89"/>
      <c r="H35" s="90" t="s">
        <v>12</v>
      </c>
      <c r="I35" s="92">
        <v>350</v>
      </c>
      <c r="J35" s="89"/>
      <c r="K35" s="90"/>
      <c r="L35" s="92"/>
      <c r="M35" s="89"/>
      <c r="N35" s="157"/>
      <c r="O35" s="92"/>
      <c r="P35" s="89"/>
    </row>
    <row r="36" spans="1:16" s="66" customFormat="1" ht="18" customHeight="1">
      <c r="A36" s="143" t="s">
        <v>13</v>
      </c>
      <c r="B36" s="209" t="s">
        <v>230</v>
      </c>
      <c r="C36" s="91">
        <v>3400</v>
      </c>
      <c r="D36" s="89"/>
      <c r="E36" s="90" t="s">
        <v>226</v>
      </c>
      <c r="F36" s="92">
        <v>1550</v>
      </c>
      <c r="G36" s="89"/>
      <c r="H36" s="90" t="s">
        <v>15</v>
      </c>
      <c r="I36" s="92">
        <v>1350</v>
      </c>
      <c r="J36" s="89"/>
      <c r="K36" s="90"/>
      <c r="L36" s="92"/>
      <c r="M36" s="89"/>
      <c r="N36" s="135"/>
      <c r="O36" s="92"/>
      <c r="P36" s="89"/>
    </row>
    <row r="37" spans="1:16" s="66" customFormat="1" ht="18" customHeight="1">
      <c r="A37" s="143" t="s">
        <v>17</v>
      </c>
      <c r="B37" s="209" t="s">
        <v>230</v>
      </c>
      <c r="C37" s="91">
        <v>1000</v>
      </c>
      <c r="D37" s="89"/>
      <c r="E37" s="90" t="s">
        <v>15</v>
      </c>
      <c r="F37" s="92">
        <v>1430</v>
      </c>
      <c r="G37" s="89"/>
      <c r="H37" s="90" t="s">
        <v>16</v>
      </c>
      <c r="I37" s="92">
        <v>900</v>
      </c>
      <c r="J37" s="89"/>
      <c r="K37" s="90"/>
      <c r="L37" s="92"/>
      <c r="M37" s="89"/>
      <c r="N37" s="135"/>
      <c r="O37" s="92"/>
      <c r="P37" s="89"/>
    </row>
    <row r="38" spans="1:16" s="66" customFormat="1" ht="18" customHeight="1">
      <c r="A38" s="187" t="s">
        <v>15</v>
      </c>
      <c r="B38" s="209" t="s">
        <v>230</v>
      </c>
      <c r="C38" s="91">
        <v>1050</v>
      </c>
      <c r="D38" s="89"/>
      <c r="E38" s="90"/>
      <c r="F38" s="92"/>
      <c r="G38" s="89"/>
      <c r="H38" s="90"/>
      <c r="I38" s="92"/>
      <c r="J38" s="89"/>
      <c r="K38" s="90"/>
      <c r="L38" s="92"/>
      <c r="M38" s="89"/>
      <c r="N38" s="90"/>
      <c r="O38" s="92"/>
      <c r="P38" s="89"/>
    </row>
    <row r="39" spans="1:16" s="66" customFormat="1" ht="18" customHeight="1">
      <c r="A39" s="143"/>
      <c r="B39" s="202"/>
      <c r="C39" s="91"/>
      <c r="D39" s="89"/>
      <c r="E39" s="90"/>
      <c r="F39" s="92"/>
      <c r="G39" s="182"/>
      <c r="H39" s="90"/>
      <c r="I39" s="92"/>
      <c r="J39" s="89"/>
      <c r="K39" s="90"/>
      <c r="L39" s="92"/>
      <c r="M39" s="89"/>
      <c r="N39" s="110"/>
      <c r="O39" s="92"/>
      <c r="P39" s="182"/>
    </row>
    <row r="40" spans="1:16" s="66" customFormat="1" ht="18" customHeight="1">
      <c r="A40" s="193"/>
      <c r="B40" s="202"/>
      <c r="C40" s="91"/>
      <c r="D40" s="89"/>
      <c r="E40" s="90"/>
      <c r="F40" s="92"/>
      <c r="G40" s="89"/>
      <c r="H40" s="90"/>
      <c r="I40" s="92"/>
      <c r="J40" s="89"/>
      <c r="K40" s="90"/>
      <c r="L40" s="92"/>
      <c r="M40" s="89"/>
      <c r="N40" s="90"/>
      <c r="O40" s="92"/>
      <c r="P40" s="89"/>
    </row>
    <row r="41" spans="1:16" s="66" customFormat="1" ht="18" customHeight="1">
      <c r="A41" s="190" t="s">
        <v>197</v>
      </c>
      <c r="B41" s="205"/>
      <c r="C41" s="91"/>
      <c r="D41" s="89"/>
      <c r="E41" s="93" t="s">
        <v>197</v>
      </c>
      <c r="F41" s="92"/>
      <c r="G41" s="89"/>
      <c r="H41" s="93" t="s">
        <v>197</v>
      </c>
      <c r="I41" s="92"/>
      <c r="J41" s="89"/>
      <c r="K41" s="93" t="s">
        <v>197</v>
      </c>
      <c r="L41" s="92"/>
      <c r="M41" s="89"/>
      <c r="N41" s="93" t="s">
        <v>197</v>
      </c>
      <c r="O41" s="92"/>
      <c r="P41" s="89"/>
    </row>
    <row r="42" spans="1:16" s="66" customFormat="1" ht="18" customHeight="1">
      <c r="A42" s="143" t="s">
        <v>202</v>
      </c>
      <c r="B42" s="209" t="s">
        <v>230</v>
      </c>
      <c r="C42" s="91">
        <v>1400</v>
      </c>
      <c r="D42" s="89"/>
      <c r="E42" s="135" t="s">
        <v>221</v>
      </c>
      <c r="F42" s="92">
        <v>2240</v>
      </c>
      <c r="G42" s="89"/>
      <c r="H42" s="90" t="s">
        <v>18</v>
      </c>
      <c r="I42" s="92">
        <v>1300</v>
      </c>
      <c r="J42" s="89"/>
      <c r="K42" s="90"/>
      <c r="L42" s="92"/>
      <c r="M42" s="89"/>
      <c r="N42" s="135"/>
      <c r="O42" s="92"/>
      <c r="P42" s="89"/>
    </row>
    <row r="43" spans="1:16" s="66" customFormat="1" ht="18" customHeight="1">
      <c r="A43" s="143" t="s">
        <v>14</v>
      </c>
      <c r="B43" s="209" t="s">
        <v>230</v>
      </c>
      <c r="C43" s="91">
        <v>1300</v>
      </c>
      <c r="D43" s="89"/>
      <c r="E43" s="110" t="s">
        <v>220</v>
      </c>
      <c r="F43" s="92">
        <v>2060</v>
      </c>
      <c r="G43" s="89"/>
      <c r="H43" s="90" t="s">
        <v>14</v>
      </c>
      <c r="I43" s="92">
        <v>1400</v>
      </c>
      <c r="J43" s="89"/>
      <c r="K43" s="90"/>
      <c r="L43" s="92"/>
      <c r="M43" s="89"/>
      <c r="N43" s="110"/>
      <c r="O43" s="92"/>
      <c r="P43" s="89"/>
    </row>
    <row r="44" spans="1:16" s="66" customFormat="1" ht="18" customHeight="1">
      <c r="A44" s="143" t="s">
        <v>205</v>
      </c>
      <c r="B44" s="209" t="s">
        <v>230</v>
      </c>
      <c r="C44" s="91">
        <v>1300</v>
      </c>
      <c r="D44" s="89"/>
      <c r="E44" s="90" t="s">
        <v>18</v>
      </c>
      <c r="F44" s="92">
        <v>2180</v>
      </c>
      <c r="G44" s="89"/>
      <c r="H44" s="90" t="s">
        <v>20</v>
      </c>
      <c r="I44" s="92">
        <v>820</v>
      </c>
      <c r="J44" s="89"/>
      <c r="K44" s="90"/>
      <c r="L44" s="92"/>
      <c r="M44" s="89"/>
      <c r="N44" s="157"/>
      <c r="O44" s="92"/>
      <c r="P44" s="89"/>
    </row>
    <row r="45" spans="1:16" s="66" customFormat="1" ht="18" customHeight="1">
      <c r="A45" s="194" t="s">
        <v>216</v>
      </c>
      <c r="B45" s="209" t="s">
        <v>230</v>
      </c>
      <c r="C45" s="91">
        <v>400</v>
      </c>
      <c r="D45" s="89"/>
      <c r="E45" s="111"/>
      <c r="F45" s="112"/>
      <c r="G45" s="89"/>
      <c r="H45" s="90" t="s">
        <v>19</v>
      </c>
      <c r="I45" s="92">
        <v>360</v>
      </c>
      <c r="J45" s="89"/>
      <c r="K45" s="90"/>
      <c r="L45" s="92"/>
      <c r="M45" s="89"/>
      <c r="N45" s="161"/>
      <c r="O45" s="92"/>
      <c r="P45" s="89"/>
    </row>
    <row r="46" spans="1:16" s="66" customFormat="1" ht="18" customHeight="1">
      <c r="A46" s="143" t="s">
        <v>22</v>
      </c>
      <c r="B46" s="209" t="s">
        <v>230</v>
      </c>
      <c r="C46" s="91">
        <v>1300</v>
      </c>
      <c r="D46" s="89"/>
      <c r="E46" s="90"/>
      <c r="F46" s="92"/>
      <c r="G46" s="89"/>
      <c r="H46" s="90"/>
      <c r="I46" s="92"/>
      <c r="J46" s="89"/>
      <c r="K46" s="90"/>
      <c r="L46" s="92"/>
      <c r="M46" s="89"/>
      <c r="N46" s="163"/>
      <c r="O46" s="92"/>
      <c r="P46" s="89"/>
    </row>
    <row r="47" spans="1:16" s="66" customFormat="1" ht="18" customHeight="1">
      <c r="A47" s="143"/>
      <c r="B47" s="202"/>
      <c r="C47" s="91"/>
      <c r="D47" s="89"/>
      <c r="E47" s="90"/>
      <c r="F47" s="92"/>
      <c r="G47" s="89"/>
      <c r="H47" s="90"/>
      <c r="I47" s="92"/>
      <c r="J47" s="89"/>
      <c r="K47" s="157"/>
      <c r="L47" s="92"/>
      <c r="M47" s="89"/>
      <c r="N47" s="157"/>
      <c r="O47" s="92"/>
      <c r="P47" s="89"/>
    </row>
    <row r="48" spans="1:16" s="66" customFormat="1" ht="18" customHeight="1">
      <c r="A48" s="143"/>
      <c r="B48" s="202"/>
      <c r="C48" s="91"/>
      <c r="D48" s="89"/>
      <c r="E48" s="111"/>
      <c r="F48" s="112"/>
      <c r="G48" s="89"/>
      <c r="H48" s="90"/>
      <c r="I48" s="92"/>
      <c r="J48" s="89"/>
      <c r="K48" s="90"/>
      <c r="L48" s="92"/>
      <c r="M48" s="89"/>
      <c r="N48" s="157"/>
      <c r="O48" s="92"/>
      <c r="P48" s="89"/>
    </row>
    <row r="49" spans="1:16" s="66" customFormat="1" ht="18" customHeight="1">
      <c r="A49" s="143"/>
      <c r="B49" s="202"/>
      <c r="C49" s="91"/>
      <c r="D49" s="89"/>
      <c r="E49" s="90"/>
      <c r="F49" s="92"/>
      <c r="G49" s="89"/>
      <c r="H49" s="90"/>
      <c r="I49" s="92"/>
      <c r="J49" s="89"/>
      <c r="K49" s="90"/>
      <c r="L49" s="92"/>
      <c r="M49" s="182"/>
      <c r="N49" s="90"/>
      <c r="O49" s="92"/>
      <c r="P49" s="89"/>
    </row>
    <row r="50" spans="1:16" s="66" customFormat="1" ht="18" customHeight="1">
      <c r="A50" s="143"/>
      <c r="B50" s="202"/>
      <c r="C50" s="91"/>
      <c r="D50" s="98"/>
      <c r="E50" s="111"/>
      <c r="F50" s="112"/>
      <c r="G50" s="89"/>
      <c r="H50" s="90"/>
      <c r="I50" s="92"/>
      <c r="J50" s="89"/>
      <c r="K50" s="90"/>
      <c r="L50" s="224"/>
      <c r="M50" s="89"/>
      <c r="N50" s="90"/>
      <c r="O50" s="92"/>
      <c r="P50" s="89"/>
    </row>
    <row r="51" spans="1:16" s="66" customFormat="1" ht="18" customHeight="1">
      <c r="A51" s="191"/>
      <c r="B51" s="206"/>
      <c r="C51" s="97"/>
      <c r="D51" s="98"/>
      <c r="E51" s="100"/>
      <c r="F51" s="92"/>
      <c r="G51" s="89"/>
      <c r="H51" s="90"/>
      <c r="I51" s="92"/>
      <c r="J51" s="89"/>
      <c r="K51" s="90"/>
      <c r="L51" s="92"/>
      <c r="M51" s="89"/>
      <c r="N51" s="95"/>
      <c r="O51" s="92"/>
      <c r="P51" s="89"/>
    </row>
    <row r="52" spans="1:16" s="66" customFormat="1" ht="18" customHeight="1">
      <c r="A52" s="195"/>
      <c r="B52" s="210"/>
      <c r="C52" s="97"/>
      <c r="D52" s="98"/>
      <c r="E52" s="90"/>
      <c r="F52" s="92"/>
      <c r="G52" s="89"/>
      <c r="H52" s="100"/>
      <c r="I52" s="92"/>
      <c r="J52" s="89"/>
      <c r="K52" s="90"/>
      <c r="L52" s="92"/>
      <c r="M52" s="89"/>
      <c r="N52" s="162"/>
      <c r="O52" s="92"/>
      <c r="P52" s="89"/>
    </row>
    <row r="53" spans="1:16" s="66" customFormat="1" ht="18" customHeight="1">
      <c r="A53" s="196"/>
      <c r="B53" s="211"/>
      <c r="C53" s="97"/>
      <c r="D53" s="98"/>
      <c r="E53" s="90"/>
      <c r="F53" s="92"/>
      <c r="G53" s="89"/>
      <c r="H53" s="90"/>
      <c r="I53" s="92"/>
      <c r="J53" s="89"/>
      <c r="K53" s="90"/>
      <c r="L53" s="92"/>
      <c r="M53" s="89"/>
      <c r="N53" s="90"/>
      <c r="O53" s="92"/>
      <c r="P53" s="89"/>
    </row>
    <row r="54" spans="1:16" s="66" customFormat="1" ht="18" customHeight="1">
      <c r="A54" s="143"/>
      <c r="B54" s="202"/>
      <c r="C54" s="91"/>
      <c r="D54" s="89"/>
      <c r="E54" s="90"/>
      <c r="F54" s="92"/>
      <c r="G54" s="89"/>
      <c r="H54" s="90"/>
      <c r="I54" s="92"/>
      <c r="J54" s="89"/>
      <c r="K54" s="157"/>
      <c r="L54" s="92"/>
      <c r="M54" s="89"/>
      <c r="N54" s="90"/>
      <c r="O54" s="92"/>
      <c r="P54" s="89"/>
    </row>
    <row r="55" spans="1:16" s="66" customFormat="1" ht="18" customHeight="1">
      <c r="A55" s="143"/>
      <c r="B55" s="202"/>
      <c r="C55" s="91"/>
      <c r="D55" s="89"/>
      <c r="E55" s="90"/>
      <c r="F55" s="92"/>
      <c r="G55" s="89"/>
      <c r="H55" s="90"/>
      <c r="I55" s="92"/>
      <c r="J55" s="89"/>
      <c r="K55" s="90"/>
      <c r="L55" s="92"/>
      <c r="M55" s="89"/>
      <c r="N55" s="90"/>
      <c r="O55" s="92"/>
      <c r="P55" s="89"/>
    </row>
    <row r="56" spans="1:16" s="66" customFormat="1" ht="18" customHeight="1">
      <c r="A56" s="187"/>
      <c r="B56" s="207"/>
      <c r="C56" s="103"/>
      <c r="D56" s="89"/>
      <c r="E56" s="94"/>
      <c r="F56" s="104"/>
      <c r="G56" s="89"/>
      <c r="H56" s="94"/>
      <c r="I56" s="104"/>
      <c r="J56" s="89"/>
      <c r="K56" s="94"/>
      <c r="L56" s="104"/>
      <c r="M56" s="89"/>
      <c r="N56" s="94"/>
      <c r="O56" s="104"/>
      <c r="P56" s="89"/>
    </row>
    <row r="57" spans="1:16" s="66" customFormat="1" ht="18" customHeight="1" thickBot="1">
      <c r="A57" s="147" t="s">
        <v>9</v>
      </c>
      <c r="B57" s="198"/>
      <c r="C57" s="106">
        <f>SUM(C33:C56)</f>
        <v>15510</v>
      </c>
      <c r="D57" s="159">
        <f>SUM(D33:D56)</f>
        <v>0</v>
      </c>
      <c r="E57" s="105" t="s">
        <v>9</v>
      </c>
      <c r="F57" s="106">
        <f>SUM(F33:F56)</f>
        <v>12560</v>
      </c>
      <c r="G57" s="159">
        <f>SUM(G33:G56)</f>
        <v>0</v>
      </c>
      <c r="H57" s="105" t="s">
        <v>9</v>
      </c>
      <c r="I57" s="106">
        <f>SUM(I33:I56)</f>
        <v>7940</v>
      </c>
      <c r="J57" s="159">
        <f>SUM(J33:J56)</f>
        <v>0</v>
      </c>
      <c r="K57" s="105" t="s">
        <v>9</v>
      </c>
      <c r="L57" s="106">
        <f>SUM(L33:L56)</f>
        <v>0</v>
      </c>
      <c r="M57" s="159">
        <f>SUM(M33:M56)</f>
        <v>0</v>
      </c>
      <c r="N57" s="105" t="s">
        <v>9</v>
      </c>
      <c r="O57" s="106">
        <f>SUM(O33:O56)</f>
        <v>0</v>
      </c>
      <c r="P57" s="160">
        <f>SUM(P33:P56)</f>
        <v>0</v>
      </c>
    </row>
    <row r="58" s="66" customFormat="1" ht="15" customHeight="1">
      <c r="N58" s="108"/>
    </row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108" ht="13.5">
      <c r="I108" s="116"/>
    </row>
    <row r="114" ht="13.5">
      <c r="G114" s="116"/>
    </row>
  </sheetData>
  <sheetProtection/>
  <mergeCells count="4">
    <mergeCell ref="L2:M2"/>
    <mergeCell ref="J2:K2"/>
    <mergeCell ref="A2:E2"/>
    <mergeCell ref="F2:H2"/>
  </mergeCells>
  <conditionalFormatting sqref="D8:D25 G8:G25 J8:J25 P8:P25 D32:D56 J32:J56 M32:M41 P32:P56 M45:M56 G46:G56 G32:G44 M8:M25">
    <cfRule type="cellIs" priority="5" dxfId="28" operator="greaterThan" stopIfTrue="1">
      <formula>C8</formula>
    </cfRule>
  </conditionalFormatting>
  <conditionalFormatting sqref="M42">
    <cfRule type="cellIs" priority="4" dxfId="28" operator="greaterThan" stopIfTrue="1">
      <formula>L42</formula>
    </cfRule>
  </conditionalFormatting>
  <conditionalFormatting sqref="M43">
    <cfRule type="cellIs" priority="3" dxfId="28" operator="greaterThan" stopIfTrue="1">
      <formula>L43</formula>
    </cfRule>
  </conditionalFormatting>
  <conditionalFormatting sqref="M44">
    <cfRule type="cellIs" priority="2" dxfId="28" operator="greaterThan" stopIfTrue="1">
      <formula>L44</formula>
    </cfRule>
  </conditionalFormatting>
  <conditionalFormatting sqref="G45">
    <cfRule type="cellIs" priority="1" dxfId="28" operator="greaterThan" stopIfTrue="1">
      <formula>F45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6" r:id="rId4"/>
  <headerFooter alignWithMargins="0">
    <oddHeader xml:space="preserve">&amp;L&amp;"ＭＳ Ｐ明朝,太字"&amp;16折込広告企画書　北九州地区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L38" sqref="L38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6384" width="9.00390625" style="115" customWidth="1"/>
  </cols>
  <sheetData>
    <row r="1" spans="1:16" s="66" customFormat="1" ht="16.5" customHeight="1">
      <c r="A1" s="57" t="s">
        <v>111</v>
      </c>
      <c r="B1" s="58"/>
      <c r="C1" s="58"/>
      <c r="D1" s="58"/>
      <c r="E1" s="59"/>
      <c r="F1" s="58" t="s">
        <v>99</v>
      </c>
      <c r="G1" s="58"/>
      <c r="H1" s="59"/>
      <c r="I1" s="60" t="s">
        <v>100</v>
      </c>
      <c r="J1" s="58" t="s">
        <v>112</v>
      </c>
      <c r="K1" s="59"/>
      <c r="L1" s="61" t="s">
        <v>113</v>
      </c>
      <c r="M1" s="62"/>
      <c r="N1" s="63"/>
      <c r="O1" s="64"/>
      <c r="P1" s="65"/>
    </row>
    <row r="2" spans="1:16" s="66" customFormat="1" ht="34.5" customHeight="1" thickBot="1">
      <c r="A2" s="240">
        <f>'門司区・小倉北区'!A2</f>
        <v>0</v>
      </c>
      <c r="B2" s="241"/>
      <c r="C2" s="241"/>
      <c r="D2" s="241"/>
      <c r="E2" s="242"/>
      <c r="F2" s="243" t="str">
        <f>'門司区・小倉北区'!F2</f>
        <v>令和　　年　　月　　日</v>
      </c>
      <c r="G2" s="244"/>
      <c r="H2" s="245"/>
      <c r="I2" s="67">
        <f>'門司区・小倉北区'!I2</f>
        <v>0</v>
      </c>
      <c r="J2" s="238">
        <f>'門司区・小倉北区'!$J$2</f>
        <v>0</v>
      </c>
      <c r="K2" s="239"/>
      <c r="L2" s="236"/>
      <c r="M2" s="237"/>
      <c r="N2" s="68"/>
      <c r="O2" s="69"/>
      <c r="P2" s="65"/>
    </row>
    <row r="3" s="66" customFormat="1" ht="15" customHeight="1" thickBot="1">
      <c r="N3" s="49" t="s">
        <v>162</v>
      </c>
    </row>
    <row r="4" spans="1:16" s="65" customFormat="1" ht="17.25" customHeight="1" thickBot="1">
      <c r="A4" s="158" t="s">
        <v>266</v>
      </c>
      <c r="B4" s="183"/>
      <c r="C4" s="70"/>
      <c r="D4" s="71" t="s">
        <v>122</v>
      </c>
      <c r="E4" s="72" t="s">
        <v>149</v>
      </c>
      <c r="F4" s="73"/>
      <c r="G4" s="74" t="s">
        <v>114</v>
      </c>
      <c r="H4" s="75">
        <f>SUM(C27,F27,I27,L27,O27)</f>
        <v>40170</v>
      </c>
      <c r="I4" s="76" t="s">
        <v>115</v>
      </c>
      <c r="J4" s="77">
        <f>SUM(D27,G27,J27,M27,P27)</f>
        <v>0</v>
      </c>
      <c r="L4" s="79" t="s">
        <v>116</v>
      </c>
      <c r="M4" s="80">
        <f>SUM(J4,J29)</f>
        <v>0</v>
      </c>
      <c r="N4" s="51" t="s">
        <v>163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145</v>
      </c>
      <c r="L6" s="58"/>
      <c r="M6" s="62"/>
      <c r="N6" s="58" t="s">
        <v>136</v>
      </c>
      <c r="O6" s="58"/>
      <c r="P6" s="62"/>
    </row>
    <row r="7" spans="1:16" s="65" customFormat="1" ht="15" customHeight="1">
      <c r="A7" s="185" t="s">
        <v>3</v>
      </c>
      <c r="B7" s="197"/>
      <c r="C7" s="85" t="s">
        <v>117</v>
      </c>
      <c r="D7" s="86" t="s">
        <v>190</v>
      </c>
      <c r="E7" s="84" t="s">
        <v>3</v>
      </c>
      <c r="F7" s="85" t="s">
        <v>117</v>
      </c>
      <c r="G7" s="86" t="s">
        <v>190</v>
      </c>
      <c r="H7" s="84" t="s">
        <v>3</v>
      </c>
      <c r="I7" s="85" t="s">
        <v>117</v>
      </c>
      <c r="J7" s="86" t="s">
        <v>190</v>
      </c>
      <c r="K7" s="84" t="s">
        <v>3</v>
      </c>
      <c r="L7" s="85" t="s">
        <v>117</v>
      </c>
      <c r="M7" s="86" t="s">
        <v>190</v>
      </c>
      <c r="N7" s="84" t="s">
        <v>3</v>
      </c>
      <c r="O7" s="85" t="s">
        <v>117</v>
      </c>
      <c r="P7" s="86" t="s">
        <v>190</v>
      </c>
    </row>
    <row r="8" spans="1:16" s="66" customFormat="1" ht="18" customHeight="1">
      <c r="A8" s="143" t="s">
        <v>25</v>
      </c>
      <c r="B8" s="202" t="s">
        <v>229</v>
      </c>
      <c r="C8" s="91">
        <v>1900</v>
      </c>
      <c r="D8" s="89"/>
      <c r="E8" s="90" t="s">
        <v>23</v>
      </c>
      <c r="F8" s="92">
        <v>310</v>
      </c>
      <c r="G8" s="89"/>
      <c r="H8" s="90" t="s">
        <v>236</v>
      </c>
      <c r="I8" s="92">
        <v>1300</v>
      </c>
      <c r="J8" s="89"/>
      <c r="K8" s="110"/>
      <c r="L8" s="119"/>
      <c r="M8" s="89"/>
      <c r="N8" s="157"/>
      <c r="O8" s="92"/>
      <c r="P8" s="89"/>
    </row>
    <row r="9" spans="1:16" s="66" customFormat="1" ht="18" customHeight="1">
      <c r="A9" s="143" t="s">
        <v>29</v>
      </c>
      <c r="B9" s="202" t="s">
        <v>229</v>
      </c>
      <c r="C9" s="91">
        <v>1900</v>
      </c>
      <c r="D9" s="89"/>
      <c r="E9" s="90" t="s">
        <v>27</v>
      </c>
      <c r="F9" s="92">
        <v>2540</v>
      </c>
      <c r="G9" s="89"/>
      <c r="H9" s="233" t="s">
        <v>217</v>
      </c>
      <c r="I9" s="92">
        <v>1260</v>
      </c>
      <c r="J9" s="89"/>
      <c r="K9" s="110"/>
      <c r="L9" s="92"/>
      <c r="M9" s="89"/>
      <c r="N9" s="157"/>
      <c r="O9" s="92"/>
      <c r="P9" s="89"/>
    </row>
    <row r="10" spans="1:16" s="66" customFormat="1" ht="18" customHeight="1">
      <c r="A10" s="143" t="s">
        <v>32</v>
      </c>
      <c r="B10" s="202" t="s">
        <v>229</v>
      </c>
      <c r="C10" s="91">
        <v>700</v>
      </c>
      <c r="D10" s="89"/>
      <c r="E10" s="90" t="s">
        <v>28</v>
      </c>
      <c r="F10" s="92">
        <v>2080</v>
      </c>
      <c r="G10" s="89"/>
      <c r="H10" s="232" t="s">
        <v>237</v>
      </c>
      <c r="I10" s="92">
        <v>1930</v>
      </c>
      <c r="J10" s="89"/>
      <c r="K10" s="90"/>
      <c r="L10" s="92"/>
      <c r="M10" s="89"/>
      <c r="N10" s="157"/>
      <c r="O10" s="92"/>
      <c r="P10" s="89"/>
    </row>
    <row r="11" spans="1:16" s="66" customFormat="1" ht="18" customHeight="1">
      <c r="A11" s="143" t="s">
        <v>35</v>
      </c>
      <c r="B11" s="202" t="s">
        <v>229</v>
      </c>
      <c r="C11" s="91">
        <v>1900</v>
      </c>
      <c r="D11" s="89"/>
      <c r="E11" s="90" t="s">
        <v>25</v>
      </c>
      <c r="F11" s="92">
        <v>1880</v>
      </c>
      <c r="G11" s="89"/>
      <c r="H11" s="90" t="s">
        <v>179</v>
      </c>
      <c r="I11" s="92">
        <v>810</v>
      </c>
      <c r="J11" s="89"/>
      <c r="K11" s="90"/>
      <c r="L11" s="92"/>
      <c r="M11" s="89"/>
      <c r="N11" s="157"/>
      <c r="O11" s="92"/>
      <c r="P11" s="89"/>
    </row>
    <row r="12" spans="1:16" s="66" customFormat="1" ht="18" customHeight="1">
      <c r="A12" s="143" t="s">
        <v>36</v>
      </c>
      <c r="B12" s="202" t="s">
        <v>229</v>
      </c>
      <c r="C12" s="91">
        <v>6750</v>
      </c>
      <c r="D12" s="89"/>
      <c r="E12" s="90" t="s">
        <v>29</v>
      </c>
      <c r="F12" s="92">
        <v>1210</v>
      </c>
      <c r="G12" s="89"/>
      <c r="H12" s="90" t="s">
        <v>33</v>
      </c>
      <c r="I12" s="92">
        <v>210</v>
      </c>
      <c r="J12" s="89"/>
      <c r="K12" s="90"/>
      <c r="L12" s="92"/>
      <c r="M12" s="89"/>
      <c r="N12" s="157"/>
      <c r="O12" s="92"/>
      <c r="P12" s="89"/>
    </row>
    <row r="13" spans="1:16" s="66" customFormat="1" ht="18" customHeight="1">
      <c r="A13" s="143" t="s">
        <v>24</v>
      </c>
      <c r="B13" s="202" t="s">
        <v>229</v>
      </c>
      <c r="C13" s="91">
        <v>550</v>
      </c>
      <c r="D13" s="89"/>
      <c r="E13" s="90" t="s">
        <v>30</v>
      </c>
      <c r="F13" s="92">
        <v>1360</v>
      </c>
      <c r="G13" s="89"/>
      <c r="H13" s="90" t="s">
        <v>204</v>
      </c>
      <c r="I13" s="92">
        <v>1170</v>
      </c>
      <c r="J13" s="89"/>
      <c r="K13" s="90"/>
      <c r="L13" s="92"/>
      <c r="M13" s="89"/>
      <c r="N13" s="161"/>
      <c r="O13" s="92"/>
      <c r="P13" s="89"/>
    </row>
    <row r="14" spans="1:18" s="66" customFormat="1" ht="18" customHeight="1">
      <c r="A14" s="212" t="s">
        <v>225</v>
      </c>
      <c r="B14" s="208" t="s">
        <v>229</v>
      </c>
      <c r="C14" s="91">
        <v>2700</v>
      </c>
      <c r="D14" s="89"/>
      <c r="E14" s="90" t="s">
        <v>31</v>
      </c>
      <c r="F14" s="92">
        <v>890</v>
      </c>
      <c r="G14" s="89"/>
      <c r="H14" s="90" t="s">
        <v>37</v>
      </c>
      <c r="I14" s="92">
        <v>800</v>
      </c>
      <c r="J14" s="89"/>
      <c r="K14" s="90"/>
      <c r="L14" s="92"/>
      <c r="M14" s="89"/>
      <c r="N14" s="161"/>
      <c r="O14" s="92"/>
      <c r="P14" s="89"/>
      <c r="R14" s="117"/>
    </row>
    <row r="15" spans="1:18" s="66" customFormat="1" ht="18" customHeight="1">
      <c r="A15" s="143" t="s">
        <v>26</v>
      </c>
      <c r="B15" s="202" t="s">
        <v>229</v>
      </c>
      <c r="C15" s="91">
        <v>1370</v>
      </c>
      <c r="D15" s="89"/>
      <c r="E15" s="90" t="s">
        <v>211</v>
      </c>
      <c r="F15" s="92">
        <v>1120</v>
      </c>
      <c r="G15" s="89"/>
      <c r="H15" s="90" t="s">
        <v>32</v>
      </c>
      <c r="I15" s="92">
        <v>640</v>
      </c>
      <c r="J15" s="89"/>
      <c r="K15" s="164"/>
      <c r="L15" s="92"/>
      <c r="M15" s="89"/>
      <c r="N15" s="161"/>
      <c r="O15" s="92"/>
      <c r="P15" s="89"/>
      <c r="R15" s="117"/>
    </row>
    <row r="16" spans="1:16" s="66" customFormat="1" ht="18" customHeight="1">
      <c r="A16" s="143"/>
      <c r="B16" s="202"/>
      <c r="C16" s="91"/>
      <c r="D16" s="89"/>
      <c r="E16" s="94" t="s">
        <v>26</v>
      </c>
      <c r="F16" s="92">
        <v>410</v>
      </c>
      <c r="G16" s="89"/>
      <c r="H16" s="90" t="s">
        <v>38</v>
      </c>
      <c r="I16" s="92">
        <v>2030</v>
      </c>
      <c r="J16" s="89"/>
      <c r="K16" s="164"/>
      <c r="L16" s="92"/>
      <c r="M16" s="89"/>
      <c r="N16" s="157"/>
      <c r="O16" s="92"/>
      <c r="P16" s="89"/>
    </row>
    <row r="17" spans="1:16" s="66" customFormat="1" ht="18" customHeight="1">
      <c r="A17" s="143"/>
      <c r="B17" s="202"/>
      <c r="C17" s="91"/>
      <c r="D17" s="89"/>
      <c r="E17" s="90"/>
      <c r="F17" s="92"/>
      <c r="G17" s="89"/>
      <c r="H17" s="90" t="s">
        <v>34</v>
      </c>
      <c r="I17" s="92">
        <v>450</v>
      </c>
      <c r="J17" s="89"/>
      <c r="K17" s="164"/>
      <c r="L17" s="92"/>
      <c r="M17" s="89"/>
      <c r="N17" s="90"/>
      <c r="O17" s="92"/>
      <c r="P17" s="89"/>
    </row>
    <row r="18" spans="1:16" s="66" customFormat="1" ht="18" customHeight="1">
      <c r="A18" s="143"/>
      <c r="B18" s="202"/>
      <c r="C18" s="91"/>
      <c r="D18" s="89"/>
      <c r="E18" s="90"/>
      <c r="F18" s="92"/>
      <c r="G18" s="89"/>
      <c r="H18" s="90"/>
      <c r="I18" s="92"/>
      <c r="J18" s="89"/>
      <c r="K18" s="164"/>
      <c r="L18" s="92"/>
      <c r="M18" s="89"/>
      <c r="N18" s="90"/>
      <c r="O18" s="92"/>
      <c r="P18" s="89"/>
    </row>
    <row r="19" spans="1:16" s="66" customFormat="1" ht="18" customHeight="1">
      <c r="A19" s="143"/>
      <c r="B19" s="202"/>
      <c r="C19" s="91"/>
      <c r="D19" s="89"/>
      <c r="E19" s="90"/>
      <c r="F19" s="92"/>
      <c r="G19" s="89"/>
      <c r="H19" s="90"/>
      <c r="I19" s="119"/>
      <c r="J19" s="120"/>
      <c r="K19" s="164"/>
      <c r="L19" s="92"/>
      <c r="M19" s="89"/>
      <c r="N19" s="157"/>
      <c r="O19" s="92"/>
      <c r="P19" s="89"/>
    </row>
    <row r="20" spans="1:16" s="66" customFormat="1" ht="18" customHeight="1">
      <c r="A20" s="143"/>
      <c r="B20" s="202"/>
      <c r="C20" s="91"/>
      <c r="D20" s="89"/>
      <c r="E20" s="90"/>
      <c r="F20" s="92"/>
      <c r="G20" s="89"/>
      <c r="H20" s="90"/>
      <c r="I20" s="92"/>
      <c r="J20" s="89"/>
      <c r="K20" s="90"/>
      <c r="L20" s="92"/>
      <c r="M20" s="89"/>
      <c r="N20" s="90"/>
      <c r="O20" s="92"/>
      <c r="P20" s="89"/>
    </row>
    <row r="21" spans="1:16" s="66" customFormat="1" ht="18" customHeight="1">
      <c r="A21" s="143"/>
      <c r="B21" s="202"/>
      <c r="C21" s="91"/>
      <c r="D21" s="89"/>
      <c r="E21" s="90"/>
      <c r="F21" s="92"/>
      <c r="G21" s="89"/>
      <c r="H21" s="118"/>
      <c r="I21" s="119"/>
      <c r="J21" s="120"/>
      <c r="K21" s="110"/>
      <c r="L21" s="92"/>
      <c r="M21" s="89"/>
      <c r="N21" s="113"/>
      <c r="O21" s="92"/>
      <c r="P21" s="89"/>
    </row>
    <row r="22" spans="1:16" s="66" customFormat="1" ht="18" customHeight="1">
      <c r="A22" s="143"/>
      <c r="B22" s="202"/>
      <c r="C22" s="91"/>
      <c r="D22" s="89"/>
      <c r="E22" s="113"/>
      <c r="F22" s="92"/>
      <c r="G22" s="89"/>
      <c r="H22" s="118"/>
      <c r="I22" s="119"/>
      <c r="J22" s="120"/>
      <c r="K22" s="90"/>
      <c r="L22" s="92"/>
      <c r="M22" s="89"/>
      <c r="N22" s="113"/>
      <c r="O22" s="92"/>
      <c r="P22" s="89"/>
    </row>
    <row r="23" spans="1:16" s="66" customFormat="1" ht="18" customHeight="1">
      <c r="A23" s="143"/>
      <c r="B23" s="202"/>
      <c r="C23" s="91"/>
      <c r="D23" s="89"/>
      <c r="E23" s="96"/>
      <c r="F23" s="92"/>
      <c r="G23" s="89"/>
      <c r="H23" s="121"/>
      <c r="I23" s="122"/>
      <c r="J23" s="123"/>
      <c r="K23" s="90"/>
      <c r="L23" s="92"/>
      <c r="M23" s="89"/>
      <c r="N23" s="96"/>
      <c r="O23" s="92"/>
      <c r="P23" s="89"/>
    </row>
    <row r="24" spans="1:16" s="66" customFormat="1" ht="18" customHeight="1">
      <c r="A24" s="143"/>
      <c r="B24" s="202"/>
      <c r="C24" s="91"/>
      <c r="D24" s="89"/>
      <c r="E24" s="90"/>
      <c r="F24" s="92"/>
      <c r="G24" s="89"/>
      <c r="H24" s="124"/>
      <c r="I24" s="125"/>
      <c r="J24" s="126"/>
      <c r="K24" s="90"/>
      <c r="L24" s="92"/>
      <c r="M24" s="89"/>
      <c r="N24" s="90"/>
      <c r="O24" s="92"/>
      <c r="P24" s="89"/>
    </row>
    <row r="25" spans="1:16" s="66" customFormat="1" ht="18" customHeight="1">
      <c r="A25" s="143"/>
      <c r="B25" s="202"/>
      <c r="C25" s="91"/>
      <c r="D25" s="89"/>
      <c r="E25" s="90"/>
      <c r="F25" s="92"/>
      <c r="G25" s="89"/>
      <c r="H25" s="127"/>
      <c r="I25" s="125"/>
      <c r="J25" s="126"/>
      <c r="K25" s="143" t="s">
        <v>26</v>
      </c>
      <c r="L25" s="119"/>
      <c r="M25" s="89"/>
      <c r="N25" s="90"/>
      <c r="O25" s="92"/>
      <c r="P25" s="89"/>
    </row>
    <row r="26" spans="1:16" s="66" customFormat="1" ht="18" customHeight="1">
      <c r="A26" s="187"/>
      <c r="B26" s="207"/>
      <c r="C26" s="103"/>
      <c r="D26" s="89"/>
      <c r="E26" s="94"/>
      <c r="F26" s="104"/>
      <c r="G26" s="89"/>
      <c r="H26" s="94"/>
      <c r="I26" s="104"/>
      <c r="J26" s="89"/>
      <c r="K26" s="94"/>
      <c r="L26" s="104"/>
      <c r="M26" s="89"/>
      <c r="N26" s="94"/>
      <c r="O26" s="104"/>
      <c r="P26" s="89"/>
    </row>
    <row r="27" spans="1:16" s="66" customFormat="1" ht="18" customHeight="1" thickBot="1">
      <c r="A27" s="147" t="s">
        <v>9</v>
      </c>
      <c r="B27" s="198"/>
      <c r="C27" s="106">
        <f>SUM(C8:C26)</f>
        <v>17770</v>
      </c>
      <c r="D27" s="128">
        <f>SUM(D8:D26)</f>
        <v>0</v>
      </c>
      <c r="E27" s="105" t="s">
        <v>9</v>
      </c>
      <c r="F27" s="106">
        <f>SUM(F8:F26)</f>
        <v>11800</v>
      </c>
      <c r="G27" s="128">
        <f>SUM(G8:G26)</f>
        <v>0</v>
      </c>
      <c r="H27" s="105" t="s">
        <v>9</v>
      </c>
      <c r="I27" s="106">
        <f>SUM(I8:I26)</f>
        <v>10600</v>
      </c>
      <c r="J27" s="128">
        <f>SUM(J8:J26)</f>
        <v>0</v>
      </c>
      <c r="K27" s="105" t="s">
        <v>9</v>
      </c>
      <c r="L27" s="106">
        <f>SUM(L8:L26)</f>
        <v>0</v>
      </c>
      <c r="M27" s="128">
        <f>SUM(M8:M26)</f>
        <v>0</v>
      </c>
      <c r="N27" s="105" t="s">
        <v>9</v>
      </c>
      <c r="O27" s="106">
        <f>SUM(O8:O26)</f>
        <v>0</v>
      </c>
      <c r="P27" s="128">
        <f>SUM(P8:P26)</f>
        <v>0</v>
      </c>
    </row>
    <row r="28" s="66" customFormat="1" ht="15" customHeight="1" thickBot="1">
      <c r="N28" s="108"/>
    </row>
    <row r="29" spans="1:16" s="65" customFormat="1" ht="17.25" customHeight="1" thickBot="1">
      <c r="A29" s="158" t="s">
        <v>266</v>
      </c>
      <c r="B29" s="183"/>
      <c r="C29" s="70"/>
      <c r="D29" s="71" t="s">
        <v>123</v>
      </c>
      <c r="E29" s="72" t="s">
        <v>150</v>
      </c>
      <c r="F29" s="73"/>
      <c r="G29" s="74" t="s">
        <v>114</v>
      </c>
      <c r="H29" s="75">
        <f>SUM(C45,F45,I45,L45,O45)</f>
        <v>11280</v>
      </c>
      <c r="I29" s="76" t="s">
        <v>115</v>
      </c>
      <c r="J29" s="77">
        <f>SUM(D45,G45,J45,M45,P45)</f>
        <v>0</v>
      </c>
      <c r="K29" s="78"/>
      <c r="L29" s="81"/>
      <c r="M29" s="81"/>
      <c r="N29" s="109"/>
      <c r="O29" s="81"/>
      <c r="P29" s="81"/>
    </row>
    <row r="30" spans="1:16" s="66" customFormat="1" ht="5.25" customHeight="1" thickBo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66" customFormat="1" ht="18" customHeight="1">
      <c r="A31" s="57" t="s">
        <v>0</v>
      </c>
      <c r="B31" s="58"/>
      <c r="C31" s="58"/>
      <c r="D31" s="62"/>
      <c r="E31" s="58" t="s">
        <v>1</v>
      </c>
      <c r="F31" s="58"/>
      <c r="G31" s="62"/>
      <c r="H31" s="58" t="s">
        <v>2</v>
      </c>
      <c r="I31" s="58"/>
      <c r="J31" s="62"/>
      <c r="K31" s="58" t="s">
        <v>135</v>
      </c>
      <c r="L31" s="58"/>
      <c r="M31" s="62"/>
      <c r="N31" s="58" t="s">
        <v>136</v>
      </c>
      <c r="O31" s="58"/>
      <c r="P31" s="62"/>
    </row>
    <row r="32" spans="1:16" s="65" customFormat="1" ht="15" customHeight="1">
      <c r="A32" s="185" t="s">
        <v>3</v>
      </c>
      <c r="B32" s="197"/>
      <c r="C32" s="85" t="s">
        <v>117</v>
      </c>
      <c r="D32" s="86" t="s">
        <v>190</v>
      </c>
      <c r="E32" s="84" t="s">
        <v>3</v>
      </c>
      <c r="F32" s="85" t="s">
        <v>117</v>
      </c>
      <c r="G32" s="86" t="s">
        <v>190</v>
      </c>
      <c r="H32" s="84" t="s">
        <v>3</v>
      </c>
      <c r="I32" s="85" t="s">
        <v>117</v>
      </c>
      <c r="J32" s="86" t="s">
        <v>190</v>
      </c>
      <c r="K32" s="84" t="s">
        <v>3</v>
      </c>
      <c r="L32" s="85" t="s">
        <v>117</v>
      </c>
      <c r="M32" s="86" t="s">
        <v>190</v>
      </c>
      <c r="N32" s="84" t="s">
        <v>3</v>
      </c>
      <c r="O32" s="85" t="s">
        <v>117</v>
      </c>
      <c r="P32" s="86" t="s">
        <v>190</v>
      </c>
    </row>
    <row r="33" spans="1:16" s="66" customFormat="1" ht="18" customHeight="1">
      <c r="A33" s="143" t="s">
        <v>39</v>
      </c>
      <c r="B33" s="202" t="s">
        <v>229</v>
      </c>
      <c r="C33" s="91">
        <v>1150</v>
      </c>
      <c r="D33" s="89"/>
      <c r="E33" s="90" t="s">
        <v>146</v>
      </c>
      <c r="F33" s="92">
        <v>1400</v>
      </c>
      <c r="G33" s="89"/>
      <c r="H33" s="90" t="s">
        <v>191</v>
      </c>
      <c r="I33" s="92">
        <v>1020</v>
      </c>
      <c r="J33" s="89"/>
      <c r="K33" s="90"/>
      <c r="L33" s="92"/>
      <c r="M33" s="89"/>
      <c r="N33" s="157"/>
      <c r="O33" s="92"/>
      <c r="P33" s="89"/>
    </row>
    <row r="34" spans="1:16" s="66" customFormat="1" ht="18" customHeight="1">
      <c r="A34" s="143" t="s">
        <v>42</v>
      </c>
      <c r="B34" s="202" t="s">
        <v>229</v>
      </c>
      <c r="C34" s="91">
        <v>550</v>
      </c>
      <c r="D34" s="89"/>
      <c r="E34" s="90" t="s">
        <v>40</v>
      </c>
      <c r="F34" s="92">
        <v>650</v>
      </c>
      <c r="G34" s="89"/>
      <c r="H34" s="90" t="s">
        <v>260</v>
      </c>
      <c r="I34" s="92">
        <v>170</v>
      </c>
      <c r="J34" s="89"/>
      <c r="K34" s="129"/>
      <c r="L34" s="92"/>
      <c r="M34" s="89"/>
      <c r="N34" s="157"/>
      <c r="O34" s="92"/>
      <c r="P34" s="89"/>
    </row>
    <row r="35" spans="1:16" s="66" customFormat="1" ht="18" customHeight="1">
      <c r="A35" s="143" t="s">
        <v>41</v>
      </c>
      <c r="B35" s="202" t="s">
        <v>229</v>
      </c>
      <c r="C35" s="91">
        <v>770</v>
      </c>
      <c r="D35" s="89"/>
      <c r="E35" s="90" t="s">
        <v>41</v>
      </c>
      <c r="F35" s="92">
        <v>970</v>
      </c>
      <c r="G35" s="89"/>
      <c r="H35" s="90" t="s">
        <v>248</v>
      </c>
      <c r="I35" s="92">
        <v>1610</v>
      </c>
      <c r="J35" s="89"/>
      <c r="K35" s="143"/>
      <c r="L35" s="119"/>
      <c r="M35" s="89"/>
      <c r="N35" s="161"/>
      <c r="O35" s="92"/>
      <c r="P35" s="89"/>
    </row>
    <row r="36" spans="1:16" s="66" customFormat="1" ht="18" customHeight="1">
      <c r="A36" s="143" t="s">
        <v>43</v>
      </c>
      <c r="B36" s="202" t="s">
        <v>229</v>
      </c>
      <c r="C36" s="91">
        <v>1000</v>
      </c>
      <c r="D36" s="89"/>
      <c r="E36" s="90" t="s">
        <v>44</v>
      </c>
      <c r="F36" s="92">
        <v>1370</v>
      </c>
      <c r="G36" s="89"/>
      <c r="H36" s="129"/>
      <c r="I36" s="92"/>
      <c r="J36" s="89"/>
      <c r="K36" s="90"/>
      <c r="L36" s="92"/>
      <c r="M36" s="89"/>
      <c r="N36" s="161"/>
      <c r="O36" s="92"/>
      <c r="P36" s="89"/>
    </row>
    <row r="37" spans="1:16" s="66" customFormat="1" ht="18" customHeight="1">
      <c r="A37" s="143" t="s">
        <v>44</v>
      </c>
      <c r="B37" s="202" t="s">
        <v>229</v>
      </c>
      <c r="C37" s="91">
        <v>620</v>
      </c>
      <c r="D37" s="89"/>
      <c r="E37" s="129"/>
      <c r="F37" s="92"/>
      <c r="G37" s="89"/>
      <c r="H37" s="129"/>
      <c r="I37" s="92"/>
      <c r="J37" s="89"/>
      <c r="K37" s="90"/>
      <c r="L37" s="92"/>
      <c r="M37" s="89"/>
      <c r="N37" s="129"/>
      <c r="O37" s="92"/>
      <c r="P37" s="89"/>
    </row>
    <row r="38" spans="1:16" s="66" customFormat="1" ht="18" customHeight="1">
      <c r="A38" s="143"/>
      <c r="B38" s="202"/>
      <c r="C38" s="91"/>
      <c r="D38" s="89"/>
      <c r="E38" s="90"/>
      <c r="F38" s="92"/>
      <c r="G38" s="89"/>
      <c r="H38" s="90"/>
      <c r="I38" s="92"/>
      <c r="J38" s="89"/>
      <c r="K38" s="129"/>
      <c r="L38" s="92"/>
      <c r="M38" s="89"/>
      <c r="N38" s="161"/>
      <c r="O38" s="92"/>
      <c r="P38" s="89"/>
    </row>
    <row r="39" spans="1:16" s="66" customFormat="1" ht="18" customHeight="1">
      <c r="A39" s="143"/>
      <c r="B39" s="202"/>
      <c r="C39" s="91"/>
      <c r="D39" s="89"/>
      <c r="E39" s="90"/>
      <c r="F39" s="92"/>
      <c r="G39" s="89"/>
      <c r="H39" s="96"/>
      <c r="I39" s="92"/>
      <c r="J39" s="89"/>
      <c r="K39" s="143"/>
      <c r="L39" s="119"/>
      <c r="M39" s="123"/>
      <c r="N39" s="90"/>
      <c r="O39" s="92"/>
      <c r="P39" s="89"/>
    </row>
    <row r="40" spans="1:16" s="66" customFormat="1" ht="18" customHeight="1">
      <c r="A40" s="143"/>
      <c r="B40" s="202"/>
      <c r="C40" s="91"/>
      <c r="D40" s="89"/>
      <c r="E40" s="90"/>
      <c r="F40" s="92"/>
      <c r="G40" s="89"/>
      <c r="H40" s="90"/>
      <c r="I40" s="92"/>
      <c r="J40" s="89"/>
      <c r="K40" s="194"/>
      <c r="L40" s="119"/>
      <c r="N40" s="90"/>
      <c r="O40" s="92"/>
      <c r="P40" s="89"/>
    </row>
    <row r="41" spans="1:16" s="66" customFormat="1" ht="18" customHeight="1">
      <c r="A41" s="143"/>
      <c r="B41" s="202"/>
      <c r="C41" s="91"/>
      <c r="D41" s="89"/>
      <c r="E41" s="90"/>
      <c r="F41" s="92"/>
      <c r="G41" s="89"/>
      <c r="H41" s="90"/>
      <c r="I41" s="92"/>
      <c r="J41" s="89"/>
      <c r="K41" s="135"/>
      <c r="L41" s="92"/>
      <c r="M41" s="123"/>
      <c r="N41" s="90"/>
      <c r="O41" s="92"/>
      <c r="P41" s="89"/>
    </row>
    <row r="42" spans="1:16" s="66" customFormat="1" ht="18" customHeight="1">
      <c r="A42" s="143"/>
      <c r="B42" s="202"/>
      <c r="C42" s="91"/>
      <c r="D42" s="89"/>
      <c r="E42" s="90"/>
      <c r="F42" s="92"/>
      <c r="G42" s="89"/>
      <c r="H42" s="90"/>
      <c r="I42" s="92"/>
      <c r="J42" s="89"/>
      <c r="K42" s="90"/>
      <c r="L42" s="92"/>
      <c r="M42" s="123"/>
      <c r="N42" s="90"/>
      <c r="O42" s="92"/>
      <c r="P42" s="89"/>
    </row>
    <row r="43" spans="1:16" s="66" customFormat="1" ht="18" customHeight="1">
      <c r="A43" s="213"/>
      <c r="B43" s="202"/>
      <c r="C43" s="91"/>
      <c r="D43" s="89"/>
      <c r="E43" s="90"/>
      <c r="F43" s="92"/>
      <c r="G43" s="89"/>
      <c r="H43" s="90"/>
      <c r="I43" s="92"/>
      <c r="J43" s="89"/>
      <c r="K43" s="90"/>
      <c r="L43" s="92"/>
      <c r="M43" s="123"/>
      <c r="N43" s="90"/>
      <c r="O43" s="92"/>
      <c r="P43" s="89"/>
    </row>
    <row r="44" spans="1:16" s="66" customFormat="1" ht="18" customHeight="1">
      <c r="A44" s="214"/>
      <c r="B44" s="207"/>
      <c r="C44" s="103"/>
      <c r="D44" s="89"/>
      <c r="E44" s="94"/>
      <c r="F44" s="104"/>
      <c r="G44" s="89"/>
      <c r="H44" s="94"/>
      <c r="I44" s="104"/>
      <c r="J44" s="89"/>
      <c r="K44" s="94"/>
      <c r="L44" s="104"/>
      <c r="M44" s="89"/>
      <c r="N44" s="94"/>
      <c r="O44" s="104"/>
      <c r="P44" s="89"/>
    </row>
    <row r="45" spans="1:16" s="66" customFormat="1" ht="18" customHeight="1" thickBot="1">
      <c r="A45" s="147" t="s">
        <v>9</v>
      </c>
      <c r="B45" s="198"/>
      <c r="C45" s="106">
        <f>SUM(C33:C44)</f>
        <v>4090</v>
      </c>
      <c r="D45" s="128">
        <f>SUM(D33:D44)</f>
        <v>0</v>
      </c>
      <c r="E45" s="105" t="s">
        <v>9</v>
      </c>
      <c r="F45" s="106">
        <f>SUM(F33:F44)</f>
        <v>4390</v>
      </c>
      <c r="G45" s="128">
        <f>SUM(G33:G44)</f>
        <v>0</v>
      </c>
      <c r="H45" s="105" t="s">
        <v>9</v>
      </c>
      <c r="I45" s="106">
        <f>SUM(I33:I44)</f>
        <v>2800</v>
      </c>
      <c r="J45" s="128">
        <f>SUM(J33:J44)</f>
        <v>0</v>
      </c>
      <c r="K45" s="105" t="s">
        <v>9</v>
      </c>
      <c r="L45" s="106">
        <f>SUM(L33:L43)</f>
        <v>0</v>
      </c>
      <c r="M45" s="128">
        <f>SUM(M33:M44)</f>
        <v>0</v>
      </c>
      <c r="N45" s="105" t="s">
        <v>9</v>
      </c>
      <c r="O45" s="106">
        <f>SUM(O33:O44)</f>
        <v>0</v>
      </c>
      <c r="P45" s="128">
        <f>SUM(P33:P44)</f>
        <v>0</v>
      </c>
    </row>
    <row r="46" s="66" customFormat="1" ht="18" customHeight="1">
      <c r="N46" s="108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</sheetData>
  <sheetProtection/>
  <mergeCells count="4">
    <mergeCell ref="L2:M2"/>
    <mergeCell ref="A2:E2"/>
    <mergeCell ref="F2:H2"/>
    <mergeCell ref="J2:K2"/>
  </mergeCells>
  <conditionalFormatting sqref="D8:D26 G8:G26 J8:J26 P8:P26 D33:D44 G33:G44 J33:J44 P33:P44">
    <cfRule type="cellIs" priority="3" dxfId="28" operator="greaterThan" stopIfTrue="1">
      <formula>C8</formula>
    </cfRule>
  </conditionalFormatting>
  <conditionalFormatting sqref="M8:M13 M15:M25">
    <cfRule type="cellIs" priority="7" dxfId="28" operator="greaterThan" stopIfTrue="1">
      <formula>小倉南区・八幡東区!#REF!</formula>
    </cfRule>
  </conditionalFormatting>
  <conditionalFormatting sqref="M14">
    <cfRule type="cellIs" priority="2" dxfId="28" operator="greaterThan" stopIfTrue="1">
      <formula>小倉南区・八幡東区!#REF!</formula>
    </cfRule>
  </conditionalFormatting>
  <conditionalFormatting sqref="M26">
    <cfRule type="cellIs" priority="1" dxfId="28" operator="greaterThan" stopIfTrue="1">
      <formula>L26</formula>
    </cfRule>
  </conditionalFormatting>
  <conditionalFormatting sqref="M33:M44">
    <cfRule type="cellIs" priority="8" dxfId="28" operator="greaterThan" stopIfTrue="1">
      <formula>L41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2" r:id="rId4"/>
  <headerFooter alignWithMargins="0">
    <oddHeader xml:space="preserve">&amp;L&amp;"ＭＳ Ｐ明朝,太字"&amp;16折込広告企画書　北九州地区　No.2
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K66" sqref="K66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6384" width="9.00390625" style="115" customWidth="1"/>
  </cols>
  <sheetData>
    <row r="1" spans="1:16" s="66" customFormat="1" ht="16.5" customHeight="1">
      <c r="A1" s="57" t="s">
        <v>111</v>
      </c>
      <c r="B1" s="58"/>
      <c r="C1" s="58"/>
      <c r="D1" s="58"/>
      <c r="E1" s="59"/>
      <c r="F1" s="58" t="s">
        <v>99</v>
      </c>
      <c r="G1" s="58"/>
      <c r="H1" s="59"/>
      <c r="I1" s="60" t="s">
        <v>100</v>
      </c>
      <c r="J1" s="58" t="s">
        <v>112</v>
      </c>
      <c r="K1" s="59"/>
      <c r="L1" s="61" t="s">
        <v>113</v>
      </c>
      <c r="M1" s="62"/>
      <c r="N1" s="63"/>
      <c r="O1" s="64"/>
      <c r="P1" s="65"/>
    </row>
    <row r="2" spans="1:16" s="66" customFormat="1" ht="34.5" customHeight="1" thickBot="1">
      <c r="A2" s="240">
        <f>'門司区・小倉北区'!$A$2</f>
        <v>0</v>
      </c>
      <c r="B2" s="241"/>
      <c r="C2" s="241"/>
      <c r="D2" s="241"/>
      <c r="E2" s="242"/>
      <c r="F2" s="243" t="str">
        <f>'門司区・小倉北区'!F2</f>
        <v>令和　　年　　月　　日</v>
      </c>
      <c r="G2" s="244"/>
      <c r="H2" s="245"/>
      <c r="I2" s="67">
        <f>'門司区・小倉北区'!$I$2</f>
        <v>0</v>
      </c>
      <c r="J2" s="238">
        <f>'門司区・小倉北区'!J2</f>
        <v>0</v>
      </c>
      <c r="K2" s="239"/>
      <c r="L2" s="236"/>
      <c r="M2" s="237"/>
      <c r="N2" s="68"/>
      <c r="O2" s="69"/>
      <c r="P2" s="65"/>
    </row>
    <row r="3" s="66" customFormat="1" ht="15" customHeight="1" thickBot="1">
      <c r="N3" s="49" t="s">
        <v>187</v>
      </c>
    </row>
    <row r="4" spans="1:16" s="65" customFormat="1" ht="17.25" customHeight="1" thickBot="1">
      <c r="A4" s="158" t="s">
        <v>266</v>
      </c>
      <c r="B4" s="183"/>
      <c r="C4" s="70"/>
      <c r="D4" s="71" t="s">
        <v>124</v>
      </c>
      <c r="E4" s="72" t="s">
        <v>151</v>
      </c>
      <c r="F4" s="73"/>
      <c r="G4" s="74" t="s">
        <v>114</v>
      </c>
      <c r="H4" s="75">
        <f>SUM(C37,F37,I37,L37,O37)</f>
        <v>51670</v>
      </c>
      <c r="I4" s="76" t="s">
        <v>115</v>
      </c>
      <c r="J4" s="77">
        <f>SUM(D37,G37,J37,M37,P37)</f>
        <v>0</v>
      </c>
      <c r="K4" s="78"/>
      <c r="L4" s="79" t="s">
        <v>116</v>
      </c>
      <c r="M4" s="80">
        <f>SUM(J4,J39,J54)</f>
        <v>0</v>
      </c>
      <c r="N4" s="51" t="s">
        <v>188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152</v>
      </c>
      <c r="L6" s="58"/>
      <c r="M6" s="62"/>
      <c r="N6" s="58" t="s">
        <v>136</v>
      </c>
      <c r="O6" s="58"/>
      <c r="P6" s="62"/>
    </row>
    <row r="7" spans="1:16" s="65" customFormat="1" ht="15" customHeight="1">
      <c r="A7" s="185" t="s">
        <v>3</v>
      </c>
      <c r="B7" s="197"/>
      <c r="C7" s="85" t="s">
        <v>117</v>
      </c>
      <c r="D7" s="86" t="s">
        <v>190</v>
      </c>
      <c r="E7" s="84" t="s">
        <v>3</v>
      </c>
      <c r="F7" s="85" t="s">
        <v>117</v>
      </c>
      <c r="G7" s="86" t="s">
        <v>190</v>
      </c>
      <c r="H7" s="84" t="s">
        <v>3</v>
      </c>
      <c r="I7" s="85" t="s">
        <v>117</v>
      </c>
      <c r="J7" s="86" t="s">
        <v>190</v>
      </c>
      <c r="K7" s="84" t="s">
        <v>3</v>
      </c>
      <c r="L7" s="85" t="s">
        <v>117</v>
      </c>
      <c r="M7" s="86" t="s">
        <v>190</v>
      </c>
      <c r="N7" s="84" t="s">
        <v>3</v>
      </c>
      <c r="O7" s="85" t="s">
        <v>117</v>
      </c>
      <c r="P7" s="86" t="s">
        <v>190</v>
      </c>
    </row>
    <row r="8" spans="1:16" s="66" customFormat="1" ht="18" customHeight="1">
      <c r="A8" s="143" t="s">
        <v>45</v>
      </c>
      <c r="B8" s="202" t="s">
        <v>229</v>
      </c>
      <c r="C8" s="91">
        <v>880</v>
      </c>
      <c r="D8" s="89"/>
      <c r="E8" s="90" t="s">
        <v>47</v>
      </c>
      <c r="F8" s="92">
        <v>1130</v>
      </c>
      <c r="G8" s="89"/>
      <c r="H8" s="110" t="s">
        <v>175</v>
      </c>
      <c r="I8" s="92">
        <v>1130</v>
      </c>
      <c r="J8" s="89"/>
      <c r="K8" s="90" t="s">
        <v>189</v>
      </c>
      <c r="L8" s="92">
        <v>570</v>
      </c>
      <c r="M8" s="89"/>
      <c r="N8" s="90"/>
      <c r="O8" s="92"/>
      <c r="P8" s="89"/>
    </row>
    <row r="9" spans="1:16" s="66" customFormat="1" ht="18" customHeight="1">
      <c r="A9" s="143" t="s">
        <v>46</v>
      </c>
      <c r="B9" s="202" t="s">
        <v>229</v>
      </c>
      <c r="C9" s="91">
        <v>1080</v>
      </c>
      <c r="D9" s="89"/>
      <c r="E9" s="90" t="s">
        <v>239</v>
      </c>
      <c r="F9" s="92">
        <v>4140</v>
      </c>
      <c r="G9" s="89"/>
      <c r="H9" s="90" t="s">
        <v>49</v>
      </c>
      <c r="I9" s="92">
        <v>2440</v>
      </c>
      <c r="J9" s="89"/>
      <c r="K9" s="90" t="s">
        <v>251</v>
      </c>
      <c r="L9" s="92">
        <v>840</v>
      </c>
      <c r="M9" s="89"/>
      <c r="N9" s="90"/>
      <c r="O9" s="92"/>
      <c r="P9" s="89"/>
    </row>
    <row r="10" spans="1:16" s="66" customFormat="1" ht="18" customHeight="1">
      <c r="A10" s="143" t="s">
        <v>48</v>
      </c>
      <c r="B10" s="202" t="s">
        <v>229</v>
      </c>
      <c r="C10" s="91">
        <v>700</v>
      </c>
      <c r="D10" s="89"/>
      <c r="E10" s="90" t="s">
        <v>52</v>
      </c>
      <c r="F10" s="92">
        <v>2660</v>
      </c>
      <c r="G10" s="89"/>
      <c r="H10" s="90" t="s">
        <v>138</v>
      </c>
      <c r="I10" s="92">
        <v>150</v>
      </c>
      <c r="J10" s="89"/>
      <c r="K10" s="90" t="s">
        <v>250</v>
      </c>
      <c r="L10" s="92">
        <v>150</v>
      </c>
      <c r="M10" s="89"/>
      <c r="N10" s="90"/>
      <c r="O10" s="92"/>
      <c r="P10" s="89"/>
    </row>
    <row r="11" spans="1:16" s="66" customFormat="1" ht="18" customHeight="1">
      <c r="A11" s="143" t="s">
        <v>137</v>
      </c>
      <c r="B11" s="202" t="s">
        <v>229</v>
      </c>
      <c r="C11" s="91">
        <v>580</v>
      </c>
      <c r="D11" s="89"/>
      <c r="E11" s="90" t="s">
        <v>55</v>
      </c>
      <c r="F11" s="92">
        <v>650</v>
      </c>
      <c r="G11" s="89"/>
      <c r="H11" s="90" t="s">
        <v>51</v>
      </c>
      <c r="I11" s="92">
        <v>1070</v>
      </c>
      <c r="J11" s="89"/>
      <c r="K11" s="90" t="s">
        <v>255</v>
      </c>
      <c r="L11" s="92">
        <v>220</v>
      </c>
      <c r="M11" s="89"/>
      <c r="N11" s="90"/>
      <c r="O11" s="92"/>
      <c r="P11" s="89"/>
    </row>
    <row r="12" spans="1:16" s="66" customFormat="1" ht="18" customHeight="1">
      <c r="A12" s="143" t="s">
        <v>47</v>
      </c>
      <c r="B12" s="202" t="s">
        <v>229</v>
      </c>
      <c r="C12" s="91">
        <v>600</v>
      </c>
      <c r="D12" s="89"/>
      <c r="E12" s="90" t="s">
        <v>56</v>
      </c>
      <c r="F12" s="92">
        <v>1930</v>
      </c>
      <c r="G12" s="89"/>
      <c r="H12" s="90" t="s">
        <v>222</v>
      </c>
      <c r="I12" s="92">
        <v>3390</v>
      </c>
      <c r="J12" s="89"/>
      <c r="K12" s="90" t="s">
        <v>254</v>
      </c>
      <c r="L12" s="92">
        <v>390</v>
      </c>
      <c r="M12" s="89"/>
      <c r="N12" s="90"/>
      <c r="O12" s="92"/>
      <c r="P12" s="89"/>
    </row>
    <row r="13" spans="1:16" s="66" customFormat="1" ht="18" customHeight="1">
      <c r="A13" s="143" t="s">
        <v>50</v>
      </c>
      <c r="B13" s="202" t="s">
        <v>229</v>
      </c>
      <c r="C13" s="91">
        <v>1240</v>
      </c>
      <c r="D13" s="89"/>
      <c r="E13" s="90" t="s">
        <v>133</v>
      </c>
      <c r="F13" s="92">
        <v>2830</v>
      </c>
      <c r="G13" s="89"/>
      <c r="H13" s="90" t="s">
        <v>53</v>
      </c>
      <c r="I13" s="92">
        <v>1590</v>
      </c>
      <c r="J13" s="89"/>
      <c r="K13" s="232"/>
      <c r="L13" s="92"/>
      <c r="M13" s="89"/>
      <c r="N13" s="90"/>
      <c r="O13" s="92"/>
      <c r="P13" s="89"/>
    </row>
    <row r="14" spans="1:16" s="66" customFormat="1" ht="18" customHeight="1">
      <c r="A14" s="143" t="s">
        <v>208</v>
      </c>
      <c r="B14" s="202" t="s">
        <v>229</v>
      </c>
      <c r="C14" s="91">
        <v>1750</v>
      </c>
      <c r="D14" s="89"/>
      <c r="E14" s="90" t="s">
        <v>182</v>
      </c>
      <c r="F14" s="92">
        <v>1400</v>
      </c>
      <c r="G14" s="89"/>
      <c r="H14" s="90" t="s">
        <v>21</v>
      </c>
      <c r="I14" s="92">
        <v>3010</v>
      </c>
      <c r="J14" s="89"/>
      <c r="K14" s="90"/>
      <c r="L14" s="92"/>
      <c r="M14" s="89"/>
      <c r="N14" s="90"/>
      <c r="O14" s="92"/>
      <c r="P14" s="89"/>
    </row>
    <row r="15" spans="1:16" s="66" customFormat="1" ht="18" customHeight="1">
      <c r="A15" s="219" t="s">
        <v>234</v>
      </c>
      <c r="B15" s="202"/>
      <c r="C15" s="91">
        <v>300</v>
      </c>
      <c r="D15" s="89"/>
      <c r="E15" s="90" t="s">
        <v>51</v>
      </c>
      <c r="F15" s="92">
        <v>1150</v>
      </c>
      <c r="G15" s="89"/>
      <c r="H15" s="90" t="s">
        <v>139</v>
      </c>
      <c r="I15" s="92">
        <v>1240</v>
      </c>
      <c r="J15" s="89"/>
      <c r="K15" s="90"/>
      <c r="L15" s="92"/>
      <c r="M15" s="89"/>
      <c r="N15" s="161"/>
      <c r="O15" s="92"/>
      <c r="P15" s="89"/>
    </row>
    <row r="16" spans="1:16" s="66" customFormat="1" ht="18" customHeight="1">
      <c r="A16" s="143" t="s">
        <v>54</v>
      </c>
      <c r="B16" s="202" t="s">
        <v>229</v>
      </c>
      <c r="C16" s="91">
        <v>450</v>
      </c>
      <c r="D16" s="89"/>
      <c r="E16" s="90"/>
      <c r="F16" s="92"/>
      <c r="G16" s="89"/>
      <c r="H16" s="90"/>
      <c r="I16" s="92"/>
      <c r="J16" s="89"/>
      <c r="K16" s="90"/>
      <c r="L16" s="92"/>
      <c r="M16" s="89"/>
      <c r="N16" s="161"/>
      <c r="O16" s="92"/>
      <c r="P16" s="89"/>
    </row>
    <row r="17" spans="1:16" s="66" customFormat="1" ht="18" customHeight="1">
      <c r="A17" s="143" t="s">
        <v>198</v>
      </c>
      <c r="B17" s="202" t="s">
        <v>229</v>
      </c>
      <c r="C17" s="91">
        <v>570</v>
      </c>
      <c r="D17" s="89"/>
      <c r="E17" s="90"/>
      <c r="F17" s="112"/>
      <c r="G17" s="89"/>
      <c r="H17" s="90"/>
      <c r="I17" s="92"/>
      <c r="J17" s="89"/>
      <c r="K17" s="90"/>
      <c r="L17" s="92"/>
      <c r="M17" s="89"/>
      <c r="N17" s="157"/>
      <c r="O17" s="92"/>
      <c r="P17" s="89"/>
    </row>
    <row r="18" spans="1:16" s="66" customFormat="1" ht="18" customHeight="1">
      <c r="A18" s="143" t="s">
        <v>192</v>
      </c>
      <c r="B18" s="202" t="s">
        <v>229</v>
      </c>
      <c r="C18" s="91">
        <v>2030</v>
      </c>
      <c r="D18" s="89"/>
      <c r="E18" s="111"/>
      <c r="F18" s="112"/>
      <c r="G18" s="89"/>
      <c r="H18" s="90"/>
      <c r="I18" s="92"/>
      <c r="J18" s="89"/>
      <c r="K18" s="90"/>
      <c r="L18" s="92"/>
      <c r="M18" s="89"/>
      <c r="N18" s="90"/>
      <c r="O18" s="92"/>
      <c r="P18" s="89"/>
    </row>
    <row r="19" spans="1:16" s="66" customFormat="1" ht="18" customHeight="1">
      <c r="A19" s="143" t="s">
        <v>232</v>
      </c>
      <c r="B19" s="202" t="s">
        <v>229</v>
      </c>
      <c r="C19" s="91">
        <v>180</v>
      </c>
      <c r="D19" s="89"/>
      <c r="E19" s="90"/>
      <c r="F19" s="92"/>
      <c r="G19" s="89"/>
      <c r="H19" s="90"/>
      <c r="I19" s="92"/>
      <c r="J19" s="89"/>
      <c r="K19" s="90"/>
      <c r="L19" s="92"/>
      <c r="M19" s="89"/>
      <c r="N19" s="90"/>
      <c r="O19" s="92"/>
      <c r="P19" s="89"/>
    </row>
    <row r="20" spans="1:16" s="66" customFormat="1" ht="18" customHeight="1">
      <c r="A20" s="143" t="s">
        <v>57</v>
      </c>
      <c r="B20" s="202" t="s">
        <v>229</v>
      </c>
      <c r="C20" s="91">
        <v>150</v>
      </c>
      <c r="D20" s="89"/>
      <c r="E20" s="90"/>
      <c r="F20" s="92"/>
      <c r="G20" s="89"/>
      <c r="H20" s="90"/>
      <c r="I20" s="92"/>
      <c r="J20" s="89"/>
      <c r="K20" s="90"/>
      <c r="L20" s="92"/>
      <c r="M20" s="89"/>
      <c r="N20" s="96"/>
      <c r="O20" s="130"/>
      <c r="P20" s="89"/>
    </row>
    <row r="21" spans="1:16" s="66" customFormat="1" ht="18" customHeight="1">
      <c r="A21" s="219" t="s">
        <v>233</v>
      </c>
      <c r="B21" s="202" t="s">
        <v>229</v>
      </c>
      <c r="C21" s="91">
        <v>1300</v>
      </c>
      <c r="D21" s="89"/>
      <c r="E21" s="90"/>
      <c r="F21" s="92"/>
      <c r="G21" s="89"/>
      <c r="H21" s="131"/>
      <c r="I21" s="132"/>
      <c r="J21" s="89"/>
      <c r="K21" s="232"/>
      <c r="L21" s="92"/>
      <c r="M21" s="89"/>
      <c r="N21" s="102"/>
      <c r="O21" s="130"/>
      <c r="P21" s="89"/>
    </row>
    <row r="22" spans="1:16" s="66" customFormat="1" ht="18" customHeight="1">
      <c r="A22" s="143" t="s">
        <v>59</v>
      </c>
      <c r="B22" s="202" t="s">
        <v>229</v>
      </c>
      <c r="C22" s="91">
        <v>1700</v>
      </c>
      <c r="D22" s="89"/>
      <c r="E22" s="90"/>
      <c r="F22" s="92"/>
      <c r="G22" s="89"/>
      <c r="H22" s="230"/>
      <c r="I22" s="134"/>
      <c r="J22" s="89"/>
      <c r="K22" s="90"/>
      <c r="L22" s="92"/>
      <c r="M22" s="89"/>
      <c r="N22" s="90"/>
      <c r="O22" s="92"/>
      <c r="P22" s="89"/>
    </row>
    <row r="23" spans="1:16" s="66" customFormat="1" ht="18" customHeight="1">
      <c r="A23" s="143" t="s">
        <v>58</v>
      </c>
      <c r="B23" s="202" t="s">
        <v>229</v>
      </c>
      <c r="C23" s="91">
        <v>550</v>
      </c>
      <c r="D23" s="89"/>
      <c r="E23" s="90"/>
      <c r="F23" s="92"/>
      <c r="G23" s="89"/>
      <c r="H23" s="90"/>
      <c r="I23" s="92"/>
      <c r="J23" s="89"/>
      <c r="K23" s="90"/>
      <c r="L23" s="92"/>
      <c r="M23" s="89"/>
      <c r="N23" s="90"/>
      <c r="O23" s="92"/>
      <c r="P23" s="89"/>
    </row>
    <row r="24" spans="1:16" s="66" customFormat="1" ht="18" customHeight="1">
      <c r="A24" s="194" t="s">
        <v>261</v>
      </c>
      <c r="B24" s="202" t="s">
        <v>229</v>
      </c>
      <c r="C24" s="91">
        <v>250</v>
      </c>
      <c r="D24" s="89"/>
      <c r="E24" s="90"/>
      <c r="F24" s="92"/>
      <c r="G24" s="89"/>
      <c r="H24" s="90"/>
      <c r="I24" s="92"/>
      <c r="J24" s="89"/>
      <c r="K24" s="90"/>
      <c r="L24" s="92"/>
      <c r="M24" s="89"/>
      <c r="N24" s="113"/>
      <c r="O24" s="92"/>
      <c r="P24" s="89"/>
    </row>
    <row r="25" spans="1:16" s="66" customFormat="1" ht="18" customHeight="1">
      <c r="A25" s="143" t="s">
        <v>60</v>
      </c>
      <c r="B25" s="202" t="s">
        <v>229</v>
      </c>
      <c r="C25" s="91">
        <v>1560</v>
      </c>
      <c r="D25" s="89"/>
      <c r="E25" s="113"/>
      <c r="F25" s="92"/>
      <c r="G25" s="89"/>
      <c r="H25" s="90"/>
      <c r="I25" s="92"/>
      <c r="J25" s="89"/>
      <c r="K25" s="90"/>
      <c r="L25" s="92"/>
      <c r="M25" s="89"/>
      <c r="N25" s="99"/>
      <c r="O25" s="92"/>
      <c r="P25" s="89"/>
    </row>
    <row r="26" spans="1:16" s="66" customFormat="1" ht="18" customHeight="1">
      <c r="A26" s="212" t="s">
        <v>242</v>
      </c>
      <c r="B26" s="202" t="s">
        <v>229</v>
      </c>
      <c r="C26" s="91">
        <v>920</v>
      </c>
      <c r="D26" s="89"/>
      <c r="E26" s="90"/>
      <c r="F26" s="92"/>
      <c r="G26" s="89"/>
      <c r="H26" s="90"/>
      <c r="I26" s="92"/>
      <c r="J26" s="89"/>
      <c r="K26" s="90"/>
      <c r="L26" s="92"/>
      <c r="M26" s="89"/>
      <c r="N26" s="90"/>
      <c r="O26" s="92"/>
      <c r="P26" s="89"/>
    </row>
    <row r="27" spans="1:16" s="66" customFormat="1" ht="18" customHeight="1">
      <c r="A27" s="143" t="s">
        <v>133</v>
      </c>
      <c r="B27" s="202" t="s">
        <v>229</v>
      </c>
      <c r="C27" s="91">
        <v>2220</v>
      </c>
      <c r="D27" s="89"/>
      <c r="E27" s="90"/>
      <c r="F27" s="92"/>
      <c r="G27" s="89"/>
      <c r="H27" s="90"/>
      <c r="I27" s="92"/>
      <c r="J27" s="89"/>
      <c r="K27" s="90"/>
      <c r="L27" s="92"/>
      <c r="M27" s="89"/>
      <c r="N27" s="90"/>
      <c r="O27" s="92"/>
      <c r="P27" s="89"/>
    </row>
    <row r="28" spans="1:16" s="66" customFormat="1" ht="18" customHeight="1">
      <c r="A28" s="246" t="s">
        <v>61</v>
      </c>
      <c r="B28" s="247"/>
      <c r="C28" s="91">
        <v>300</v>
      </c>
      <c r="D28" s="89"/>
      <c r="E28" s="90"/>
      <c r="F28" s="92"/>
      <c r="G28" s="89"/>
      <c r="H28" s="90"/>
      <c r="I28" s="92"/>
      <c r="J28" s="89"/>
      <c r="K28" s="90"/>
      <c r="L28" s="92"/>
      <c r="M28" s="89"/>
      <c r="N28" s="90"/>
      <c r="O28" s="92"/>
      <c r="P28" s="89"/>
    </row>
    <row r="29" spans="1:16" s="66" customFormat="1" ht="18" customHeight="1">
      <c r="A29" s="143" t="s">
        <v>240</v>
      </c>
      <c r="B29" s="202"/>
      <c r="C29" s="91">
        <v>280</v>
      </c>
      <c r="D29" s="89"/>
      <c r="E29" s="90"/>
      <c r="F29" s="92"/>
      <c r="G29" s="89"/>
      <c r="H29" s="90"/>
      <c r="I29" s="92"/>
      <c r="J29" s="89"/>
      <c r="K29" s="90"/>
      <c r="L29" s="92"/>
      <c r="M29" s="89"/>
      <c r="N29" s="90"/>
      <c r="O29" s="92"/>
      <c r="P29" s="89"/>
    </row>
    <row r="30" spans="1:16" s="66" customFormat="1" ht="18" customHeight="1">
      <c r="A30" s="219"/>
      <c r="B30" s="202"/>
      <c r="C30" s="91"/>
      <c r="D30" s="182"/>
      <c r="E30" s="90"/>
      <c r="F30" s="92"/>
      <c r="G30" s="89"/>
      <c r="H30" s="90"/>
      <c r="I30" s="92"/>
      <c r="J30" s="89"/>
      <c r="K30" s="232"/>
      <c r="L30" s="92"/>
      <c r="M30" s="89"/>
      <c r="N30" s="90"/>
      <c r="O30" s="92"/>
      <c r="P30" s="89"/>
    </row>
    <row r="31" spans="1:16" s="66" customFormat="1" ht="18" customHeight="1">
      <c r="A31" s="194"/>
      <c r="B31" s="202"/>
      <c r="C31" s="91"/>
      <c r="D31" s="89"/>
      <c r="E31" s="90"/>
      <c r="F31" s="92"/>
      <c r="G31" s="89"/>
      <c r="H31" s="90"/>
      <c r="I31" s="92"/>
      <c r="J31" s="89"/>
      <c r="K31" s="90"/>
      <c r="L31" s="92"/>
      <c r="M31" s="89"/>
      <c r="N31" s="90"/>
      <c r="O31" s="92"/>
      <c r="P31" s="89"/>
    </row>
    <row r="32" spans="1:16" s="66" customFormat="1" ht="18" customHeight="1">
      <c r="A32" s="246"/>
      <c r="B32" s="247"/>
      <c r="C32" s="91"/>
      <c r="D32" s="182"/>
      <c r="E32" s="99"/>
      <c r="F32" s="92"/>
      <c r="G32" s="89"/>
      <c r="H32" s="90"/>
      <c r="I32" s="92"/>
      <c r="J32" s="89"/>
      <c r="K32" s="90"/>
      <c r="L32" s="92"/>
      <c r="M32" s="89"/>
      <c r="N32" s="90"/>
      <c r="O32" s="92"/>
      <c r="P32" s="89"/>
    </row>
    <row r="33" spans="1:16" s="66" customFormat="1" ht="18" customHeight="1">
      <c r="A33" s="195"/>
      <c r="B33" s="210"/>
      <c r="C33" s="97"/>
      <c r="D33" s="89"/>
      <c r="E33" s="99"/>
      <c r="F33" s="92"/>
      <c r="G33" s="89"/>
      <c r="H33" s="90"/>
      <c r="I33" s="92"/>
      <c r="J33" s="89"/>
      <c r="K33" s="90"/>
      <c r="L33" s="92"/>
      <c r="M33" s="89"/>
      <c r="N33" s="90"/>
      <c r="O33" s="92"/>
      <c r="P33" s="89"/>
    </row>
    <row r="34" spans="1:16" s="66" customFormat="1" ht="18" customHeight="1">
      <c r="A34" s="143"/>
      <c r="B34" s="202"/>
      <c r="C34" s="97"/>
      <c r="D34" s="98"/>
      <c r="E34" s="99"/>
      <c r="F34" s="92"/>
      <c r="G34" s="89"/>
      <c r="H34" s="90"/>
      <c r="I34" s="92"/>
      <c r="J34" s="89"/>
      <c r="K34" s="90"/>
      <c r="L34" s="92"/>
      <c r="M34" s="89"/>
      <c r="N34" s="90"/>
      <c r="O34" s="92"/>
      <c r="P34" s="89"/>
    </row>
    <row r="35" spans="1:16" s="66" customFormat="1" ht="18" customHeight="1">
      <c r="A35" s="196"/>
      <c r="B35" s="211"/>
      <c r="C35" s="97"/>
      <c r="D35" s="98"/>
      <c r="E35" s="99"/>
      <c r="F35" s="92"/>
      <c r="G35" s="89"/>
      <c r="H35" s="90"/>
      <c r="I35" s="92"/>
      <c r="J35" s="89"/>
      <c r="K35" s="90"/>
      <c r="L35" s="92"/>
      <c r="M35" s="89"/>
      <c r="N35" s="90"/>
      <c r="O35" s="92"/>
      <c r="P35" s="89"/>
    </row>
    <row r="36" spans="1:16" s="66" customFormat="1" ht="18" customHeight="1">
      <c r="A36" s="143"/>
      <c r="B36" s="202"/>
      <c r="C36" s="91"/>
      <c r="D36" s="89"/>
      <c r="E36" s="90"/>
      <c r="F36" s="92"/>
      <c r="G36" s="89"/>
      <c r="H36" s="90"/>
      <c r="I36" s="92"/>
      <c r="J36" s="89"/>
      <c r="K36" s="90"/>
      <c r="L36" s="92"/>
      <c r="M36" s="89"/>
      <c r="N36" s="90"/>
      <c r="O36" s="92"/>
      <c r="P36" s="89"/>
    </row>
    <row r="37" spans="1:16" s="66" customFormat="1" ht="18" customHeight="1" thickBot="1">
      <c r="A37" s="147" t="s">
        <v>9</v>
      </c>
      <c r="B37" s="198"/>
      <c r="C37" s="106">
        <f>SUM(C8:C36)</f>
        <v>19590</v>
      </c>
      <c r="D37" s="128">
        <f>SUM(D8:D36)</f>
        <v>0</v>
      </c>
      <c r="E37" s="105" t="s">
        <v>9</v>
      </c>
      <c r="F37" s="106">
        <f>SUM(F8:F36)</f>
        <v>15890</v>
      </c>
      <c r="G37" s="128">
        <f>SUM(G8:G36)</f>
        <v>0</v>
      </c>
      <c r="H37" s="105" t="s">
        <v>9</v>
      </c>
      <c r="I37" s="106">
        <f>SUM(I8:I36)</f>
        <v>14020</v>
      </c>
      <c r="J37" s="128">
        <f>SUM(J8:J36)</f>
        <v>0</v>
      </c>
      <c r="K37" s="105" t="s">
        <v>9</v>
      </c>
      <c r="L37" s="106">
        <f>SUM(L8:L36)</f>
        <v>2170</v>
      </c>
      <c r="M37" s="128">
        <f>SUM(M8:M36)</f>
        <v>0</v>
      </c>
      <c r="N37" s="105" t="s">
        <v>9</v>
      </c>
      <c r="O37" s="106">
        <f>SUM(O8:O36)</f>
        <v>0</v>
      </c>
      <c r="P37" s="128">
        <f>SUM(P8:P36)</f>
        <v>0</v>
      </c>
    </row>
    <row r="38" s="66" customFormat="1" ht="15" customHeight="1" thickBot="1">
      <c r="N38" s="108"/>
    </row>
    <row r="39" spans="1:16" s="65" customFormat="1" ht="17.25" customHeight="1" thickBot="1">
      <c r="A39" s="158" t="s">
        <v>266</v>
      </c>
      <c r="B39" s="183"/>
      <c r="C39" s="70"/>
      <c r="D39" s="71" t="s">
        <v>125</v>
      </c>
      <c r="E39" s="72" t="s">
        <v>153</v>
      </c>
      <c r="F39" s="73"/>
      <c r="G39" s="74" t="s">
        <v>114</v>
      </c>
      <c r="H39" s="75">
        <f>SUM(C52,F52,I52,L52,O52)</f>
        <v>8040</v>
      </c>
      <c r="I39" s="76" t="s">
        <v>115</v>
      </c>
      <c r="J39" s="77">
        <f>SUM(D52,G52,J52,M52,P52)</f>
        <v>0</v>
      </c>
      <c r="K39" s="78"/>
      <c r="L39" s="81"/>
      <c r="M39" s="81"/>
      <c r="N39" s="109"/>
      <c r="O39" s="81"/>
      <c r="P39" s="81"/>
    </row>
    <row r="40" spans="1:16" s="66" customFormat="1" ht="5.25" customHeight="1" thickBo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s="66" customFormat="1" ht="18" customHeight="1">
      <c r="A41" s="57" t="s">
        <v>0</v>
      </c>
      <c r="B41" s="58"/>
      <c r="C41" s="58"/>
      <c r="D41" s="62"/>
      <c r="E41" s="58" t="s">
        <v>1</v>
      </c>
      <c r="F41" s="58"/>
      <c r="G41" s="62"/>
      <c r="H41" s="58" t="s">
        <v>2</v>
      </c>
      <c r="I41" s="58"/>
      <c r="J41" s="62"/>
      <c r="K41" s="58" t="s">
        <v>154</v>
      </c>
      <c r="L41" s="58"/>
      <c r="M41" s="62"/>
      <c r="N41" s="58" t="s">
        <v>155</v>
      </c>
      <c r="O41" s="58"/>
      <c r="P41" s="62"/>
    </row>
    <row r="42" spans="1:16" s="65" customFormat="1" ht="15" customHeight="1">
      <c r="A42" s="185" t="s">
        <v>3</v>
      </c>
      <c r="B42" s="197"/>
      <c r="C42" s="85" t="s">
        <v>117</v>
      </c>
      <c r="D42" s="86" t="s">
        <v>190</v>
      </c>
      <c r="E42" s="84" t="s">
        <v>3</v>
      </c>
      <c r="F42" s="85" t="s">
        <v>117</v>
      </c>
      <c r="G42" s="86" t="s">
        <v>190</v>
      </c>
      <c r="H42" s="84" t="s">
        <v>3</v>
      </c>
      <c r="I42" s="85" t="s">
        <v>117</v>
      </c>
      <c r="J42" s="86" t="s">
        <v>190</v>
      </c>
      <c r="K42" s="84" t="s">
        <v>3</v>
      </c>
      <c r="L42" s="85" t="s">
        <v>117</v>
      </c>
      <c r="M42" s="86" t="s">
        <v>190</v>
      </c>
      <c r="N42" s="84" t="s">
        <v>3</v>
      </c>
      <c r="O42" s="85" t="s">
        <v>117</v>
      </c>
      <c r="P42" s="86" t="s">
        <v>190</v>
      </c>
    </row>
    <row r="43" spans="1:16" s="66" customFormat="1" ht="18" customHeight="1">
      <c r="A43" s="143" t="s">
        <v>62</v>
      </c>
      <c r="B43" s="155" t="s">
        <v>229</v>
      </c>
      <c r="C43" s="91">
        <v>1080</v>
      </c>
      <c r="D43" s="89"/>
      <c r="E43" s="90" t="s">
        <v>219</v>
      </c>
      <c r="F43" s="92">
        <v>2440</v>
      </c>
      <c r="G43" s="89"/>
      <c r="H43" s="110" t="s">
        <v>215</v>
      </c>
      <c r="I43" s="92">
        <v>1460</v>
      </c>
      <c r="J43" s="89"/>
      <c r="K43" s="90"/>
      <c r="L43" s="92"/>
      <c r="M43" s="89"/>
      <c r="N43" s="135"/>
      <c r="O43" s="92"/>
      <c r="P43" s="89"/>
    </row>
    <row r="44" spans="1:16" s="66" customFormat="1" ht="18" customHeight="1">
      <c r="A44" s="143" t="s">
        <v>245</v>
      </c>
      <c r="B44" s="155" t="s">
        <v>229</v>
      </c>
      <c r="C44" s="91">
        <v>250</v>
      </c>
      <c r="D44" s="89"/>
      <c r="E44" s="110" t="s">
        <v>218</v>
      </c>
      <c r="F44" s="92">
        <v>1160</v>
      </c>
      <c r="G44" s="89"/>
      <c r="H44" s="90" t="s">
        <v>227</v>
      </c>
      <c r="I44" s="92">
        <v>380</v>
      </c>
      <c r="J44" s="89"/>
      <c r="K44" s="90"/>
      <c r="L44" s="92"/>
      <c r="M44" s="89"/>
      <c r="N44" s="135"/>
      <c r="O44" s="92"/>
      <c r="P44" s="89"/>
    </row>
    <row r="45" spans="1:16" s="66" customFormat="1" ht="18" customHeight="1">
      <c r="A45" s="143" t="s">
        <v>227</v>
      </c>
      <c r="B45" s="155" t="s">
        <v>229</v>
      </c>
      <c r="C45" s="91">
        <v>380</v>
      </c>
      <c r="D45" s="89"/>
      <c r="E45" s="110"/>
      <c r="F45" s="92"/>
      <c r="G45" s="89"/>
      <c r="H45" s="90" t="s">
        <v>228</v>
      </c>
      <c r="I45" s="92">
        <v>490</v>
      </c>
      <c r="J45" s="89"/>
      <c r="K45" s="90"/>
      <c r="L45" s="92"/>
      <c r="M45" s="89"/>
      <c r="N45" s="135"/>
      <c r="O45" s="92"/>
      <c r="P45" s="89"/>
    </row>
    <row r="46" spans="1:16" s="66" customFormat="1" ht="18" customHeight="1">
      <c r="A46" s="143" t="s">
        <v>228</v>
      </c>
      <c r="B46" s="155" t="s">
        <v>229</v>
      </c>
      <c r="C46" s="91">
        <v>400</v>
      </c>
      <c r="D46" s="89"/>
      <c r="E46" s="90"/>
      <c r="F46" s="92"/>
      <c r="G46" s="89"/>
      <c r="H46" s="90"/>
      <c r="I46" s="92"/>
      <c r="J46" s="89"/>
      <c r="K46" s="90"/>
      <c r="L46" s="92"/>
      <c r="M46" s="89"/>
      <c r="N46" s="161"/>
      <c r="O46" s="92"/>
      <c r="P46" s="89"/>
    </row>
    <row r="47" spans="1:16" s="66" customFormat="1" ht="18" customHeight="1">
      <c r="A47" s="143"/>
      <c r="B47" s="155"/>
      <c r="C47" s="91"/>
      <c r="D47" s="89"/>
      <c r="E47" s="90"/>
      <c r="F47" s="92"/>
      <c r="G47" s="89"/>
      <c r="H47" s="231"/>
      <c r="I47" s="92"/>
      <c r="J47" s="89"/>
      <c r="K47" s="90"/>
      <c r="L47" s="92"/>
      <c r="M47" s="89"/>
      <c r="N47" s="90"/>
      <c r="O47" s="92"/>
      <c r="P47" s="89"/>
    </row>
    <row r="48" spans="1:16" s="66" customFormat="1" ht="18" customHeight="1">
      <c r="A48" s="143"/>
      <c r="B48" s="155"/>
      <c r="C48" s="91"/>
      <c r="D48" s="89"/>
      <c r="E48" s="90"/>
      <c r="F48" s="92"/>
      <c r="G48" s="89"/>
      <c r="H48" s="90"/>
      <c r="I48" s="92"/>
      <c r="J48" s="89"/>
      <c r="K48" s="90"/>
      <c r="L48" s="92"/>
      <c r="M48" s="89"/>
      <c r="N48" s="90"/>
      <c r="O48" s="92"/>
      <c r="P48" s="89"/>
    </row>
    <row r="49" spans="1:16" s="66" customFormat="1" ht="18" customHeight="1">
      <c r="A49" s="143"/>
      <c r="B49" s="155"/>
      <c r="C49" s="91"/>
      <c r="D49" s="89"/>
      <c r="E49" s="90"/>
      <c r="F49" s="92"/>
      <c r="G49" s="89"/>
      <c r="H49" s="90"/>
      <c r="I49" s="92"/>
      <c r="J49" s="89"/>
      <c r="K49" s="90"/>
      <c r="L49" s="92"/>
      <c r="M49" s="89"/>
      <c r="N49" s="90"/>
      <c r="O49" s="92"/>
      <c r="P49" s="89"/>
    </row>
    <row r="50" spans="1:16" s="66" customFormat="1" ht="18" customHeight="1">
      <c r="A50" s="143"/>
      <c r="B50" s="155"/>
      <c r="C50" s="91"/>
      <c r="D50" s="89"/>
      <c r="E50" s="90"/>
      <c r="F50" s="92"/>
      <c r="G50" s="89"/>
      <c r="H50" s="90"/>
      <c r="I50" s="92"/>
      <c r="J50" s="89"/>
      <c r="K50" s="90"/>
      <c r="L50" s="92"/>
      <c r="M50" s="98"/>
      <c r="N50" s="95"/>
      <c r="O50" s="92"/>
      <c r="P50" s="89"/>
    </row>
    <row r="51" spans="1:16" s="66" customFormat="1" ht="18" customHeight="1">
      <c r="A51" s="143"/>
      <c r="B51" s="155"/>
      <c r="C51" s="91"/>
      <c r="D51" s="89"/>
      <c r="E51" s="90"/>
      <c r="F51" s="92"/>
      <c r="G51" s="89"/>
      <c r="H51" s="90"/>
      <c r="I51" s="92"/>
      <c r="J51" s="89"/>
      <c r="K51" s="90"/>
      <c r="L51" s="92"/>
      <c r="M51" s="89"/>
      <c r="N51" s="90"/>
      <c r="O51" s="92"/>
      <c r="P51" s="89"/>
    </row>
    <row r="52" spans="1:16" s="66" customFormat="1" ht="18" customHeight="1" thickBot="1">
      <c r="A52" s="147" t="s">
        <v>9</v>
      </c>
      <c r="B52" s="198"/>
      <c r="C52" s="106">
        <f>SUM(C43:C51)</f>
        <v>2110</v>
      </c>
      <c r="D52" s="128">
        <f>SUM(D43:D51)</f>
        <v>0</v>
      </c>
      <c r="E52" s="105" t="s">
        <v>9</v>
      </c>
      <c r="F52" s="106">
        <f>SUM(F43:F51)</f>
        <v>3600</v>
      </c>
      <c r="G52" s="128">
        <f>SUM(G43:G51)</f>
        <v>0</v>
      </c>
      <c r="H52" s="105" t="s">
        <v>9</v>
      </c>
      <c r="I52" s="106">
        <f>SUM(I43:I51)</f>
        <v>2330</v>
      </c>
      <c r="J52" s="128">
        <f>SUM(J43:J51)</f>
        <v>0</v>
      </c>
      <c r="K52" s="105" t="s">
        <v>9</v>
      </c>
      <c r="L52" s="106">
        <f>SUM(L43:L51)</f>
        <v>0</v>
      </c>
      <c r="M52" s="128">
        <f>SUM(M43:M51)</f>
        <v>0</v>
      </c>
      <c r="N52" s="105" t="s">
        <v>9</v>
      </c>
      <c r="O52" s="106">
        <f>SUM(O43:O51)</f>
        <v>0</v>
      </c>
      <c r="P52" s="128">
        <f>SUM(P43:P51)</f>
        <v>0</v>
      </c>
    </row>
    <row r="53" s="66" customFormat="1" ht="15" customHeight="1" thickBot="1">
      <c r="N53" s="108"/>
    </row>
    <row r="54" spans="1:16" s="65" customFormat="1" ht="17.25" customHeight="1" thickBot="1">
      <c r="A54" s="158" t="s">
        <v>266</v>
      </c>
      <c r="B54" s="183"/>
      <c r="C54" s="70"/>
      <c r="D54" s="71" t="s">
        <v>126</v>
      </c>
      <c r="E54" s="72" t="s">
        <v>156</v>
      </c>
      <c r="F54" s="73"/>
      <c r="G54" s="74" t="s">
        <v>114</v>
      </c>
      <c r="H54" s="75">
        <f>SUM(C69,F69,I69,L69,O69)</f>
        <v>15580</v>
      </c>
      <c r="I54" s="76" t="s">
        <v>115</v>
      </c>
      <c r="J54" s="77">
        <f>SUM(D69,G69,J69,M69,P69)</f>
        <v>0</v>
      </c>
      <c r="K54" s="78"/>
      <c r="L54" s="81"/>
      <c r="M54" s="81"/>
      <c r="N54" s="109"/>
      <c r="O54" s="81"/>
      <c r="P54" s="81"/>
    </row>
    <row r="55" spans="1:16" s="66" customFormat="1" ht="5.25" customHeight="1" thickBo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s="66" customFormat="1" ht="18" customHeight="1">
      <c r="A56" s="57" t="s">
        <v>0</v>
      </c>
      <c r="B56" s="58"/>
      <c r="C56" s="58"/>
      <c r="D56" s="62"/>
      <c r="E56" s="58" t="s">
        <v>1</v>
      </c>
      <c r="F56" s="58"/>
      <c r="G56" s="62"/>
      <c r="H56" s="58" t="s">
        <v>2</v>
      </c>
      <c r="I56" s="58"/>
      <c r="J56" s="62"/>
      <c r="K56" s="58" t="s">
        <v>135</v>
      </c>
      <c r="L56" s="58"/>
      <c r="M56" s="62"/>
      <c r="N56" s="58" t="s">
        <v>136</v>
      </c>
      <c r="O56" s="58"/>
      <c r="P56" s="62"/>
    </row>
    <row r="57" spans="1:16" s="65" customFormat="1" ht="15" customHeight="1">
      <c r="A57" s="185" t="s">
        <v>3</v>
      </c>
      <c r="B57" s="197"/>
      <c r="C57" s="85" t="s">
        <v>117</v>
      </c>
      <c r="D57" s="86" t="s">
        <v>190</v>
      </c>
      <c r="E57" s="84" t="s">
        <v>3</v>
      </c>
      <c r="F57" s="85" t="s">
        <v>117</v>
      </c>
      <c r="G57" s="86" t="s">
        <v>190</v>
      </c>
      <c r="H57" s="84" t="s">
        <v>3</v>
      </c>
      <c r="I57" s="85" t="s">
        <v>117</v>
      </c>
      <c r="J57" s="86" t="s">
        <v>190</v>
      </c>
      <c r="K57" s="84" t="s">
        <v>3</v>
      </c>
      <c r="L57" s="85" t="s">
        <v>117</v>
      </c>
      <c r="M57" s="86" t="s">
        <v>190</v>
      </c>
      <c r="N57" s="84" t="s">
        <v>3</v>
      </c>
      <c r="O57" s="85" t="s">
        <v>117</v>
      </c>
      <c r="P57" s="86" t="s">
        <v>190</v>
      </c>
    </row>
    <row r="58" spans="1:16" s="66" customFormat="1" ht="18" customHeight="1">
      <c r="A58" s="143" t="s">
        <v>63</v>
      </c>
      <c r="B58" s="155" t="s">
        <v>229</v>
      </c>
      <c r="C58" s="91">
        <v>1370</v>
      </c>
      <c r="D58" s="89"/>
      <c r="E58" s="90" t="s">
        <v>64</v>
      </c>
      <c r="F58" s="92">
        <v>620</v>
      </c>
      <c r="G58" s="89"/>
      <c r="H58" s="90" t="s">
        <v>65</v>
      </c>
      <c r="I58" s="92">
        <v>1590</v>
      </c>
      <c r="J58" s="89"/>
      <c r="K58" s="90" t="s">
        <v>263</v>
      </c>
      <c r="L58" s="92">
        <v>860</v>
      </c>
      <c r="M58" s="89"/>
      <c r="N58" s="90"/>
      <c r="O58" s="92"/>
      <c r="P58" s="89"/>
    </row>
    <row r="59" spans="1:16" s="66" customFormat="1" ht="18" customHeight="1">
      <c r="A59" s="143" t="s">
        <v>141</v>
      </c>
      <c r="B59" s="155" t="s">
        <v>229</v>
      </c>
      <c r="C59" s="91">
        <v>2060</v>
      </c>
      <c r="D59" s="89"/>
      <c r="E59" s="90" t="s">
        <v>243</v>
      </c>
      <c r="F59" s="92">
        <v>630</v>
      </c>
      <c r="G59" s="89"/>
      <c r="H59" s="90" t="s">
        <v>180</v>
      </c>
      <c r="I59" s="92">
        <v>890</v>
      </c>
      <c r="J59" s="89"/>
      <c r="K59" s="90"/>
      <c r="L59" s="92"/>
      <c r="M59" s="89"/>
      <c r="N59" s="90"/>
      <c r="O59" s="92"/>
      <c r="P59" s="89"/>
    </row>
    <row r="60" spans="1:16" s="66" customFormat="1" ht="18" customHeight="1">
      <c r="A60" s="192" t="s">
        <v>210</v>
      </c>
      <c r="B60" s="215" t="s">
        <v>229</v>
      </c>
      <c r="C60" s="91">
        <v>1430</v>
      </c>
      <c r="D60" s="89"/>
      <c r="E60" s="90" t="s">
        <v>66</v>
      </c>
      <c r="F60" s="92">
        <v>700</v>
      </c>
      <c r="G60" s="89"/>
      <c r="H60" s="90" t="s">
        <v>140</v>
      </c>
      <c r="I60" s="92">
        <v>790</v>
      </c>
      <c r="J60" s="89"/>
      <c r="K60" s="90"/>
      <c r="L60" s="92"/>
      <c r="M60" s="89"/>
      <c r="N60" s="135"/>
      <c r="O60" s="92"/>
      <c r="P60" s="89"/>
    </row>
    <row r="61" spans="1:16" s="66" customFormat="1" ht="18" customHeight="1">
      <c r="A61" s="143" t="s">
        <v>223</v>
      </c>
      <c r="B61" s="155" t="s">
        <v>229</v>
      </c>
      <c r="C61" s="91">
        <v>2010</v>
      </c>
      <c r="D61" s="89"/>
      <c r="E61" s="90" t="s">
        <v>67</v>
      </c>
      <c r="F61" s="92">
        <v>2260</v>
      </c>
      <c r="G61" s="89"/>
      <c r="H61" s="90" t="s">
        <v>67</v>
      </c>
      <c r="I61" s="92">
        <v>370</v>
      </c>
      <c r="J61" s="89"/>
      <c r="K61" s="110"/>
      <c r="L61" s="92"/>
      <c r="M61" s="89"/>
      <c r="N61" s="90"/>
      <c r="O61" s="92"/>
      <c r="P61" s="89"/>
    </row>
    <row r="62" spans="1:16" s="66" customFormat="1" ht="18" customHeight="1">
      <c r="A62" s="143"/>
      <c r="B62" s="155"/>
      <c r="C62" s="91"/>
      <c r="D62" s="89"/>
      <c r="E62" s="90"/>
      <c r="F62" s="92"/>
      <c r="G62" s="89"/>
      <c r="H62" s="90"/>
      <c r="I62" s="92"/>
      <c r="J62" s="89"/>
      <c r="K62" s="90"/>
      <c r="L62" s="92"/>
      <c r="M62" s="89"/>
      <c r="N62" s="90"/>
      <c r="O62" s="92"/>
      <c r="P62" s="89"/>
    </row>
    <row r="63" spans="1:16" s="66" customFormat="1" ht="18" customHeight="1">
      <c r="A63" s="143"/>
      <c r="B63" s="155"/>
      <c r="C63" s="91"/>
      <c r="D63" s="89"/>
      <c r="E63" s="90"/>
      <c r="F63" s="92"/>
      <c r="G63" s="89"/>
      <c r="H63" s="90"/>
      <c r="I63" s="92"/>
      <c r="J63" s="89"/>
      <c r="K63" s="90"/>
      <c r="L63" s="92"/>
      <c r="M63" s="89"/>
      <c r="N63" s="161"/>
      <c r="O63" s="92"/>
      <c r="P63" s="89"/>
    </row>
    <row r="64" spans="1:16" s="66" customFormat="1" ht="18" customHeight="1">
      <c r="A64" s="143"/>
      <c r="B64" s="155"/>
      <c r="C64" s="91"/>
      <c r="D64" s="89"/>
      <c r="E64" s="90"/>
      <c r="F64" s="92"/>
      <c r="G64" s="89"/>
      <c r="H64" s="90"/>
      <c r="I64" s="92"/>
      <c r="J64" s="89"/>
      <c r="K64" s="90"/>
      <c r="L64" s="92"/>
      <c r="N64" s="90"/>
      <c r="O64" s="92"/>
      <c r="P64" s="89"/>
    </row>
    <row r="65" spans="1:16" s="66" customFormat="1" ht="18" customHeight="1">
      <c r="A65" s="195"/>
      <c r="B65" s="200"/>
      <c r="C65" s="91"/>
      <c r="D65" s="89"/>
      <c r="E65" s="131"/>
      <c r="F65" s="132"/>
      <c r="G65" s="133"/>
      <c r="H65" s="90"/>
      <c r="I65" s="92"/>
      <c r="J65" s="89"/>
      <c r="K65" s="90"/>
      <c r="L65" s="92"/>
      <c r="M65" s="138"/>
      <c r="N65" s="90"/>
      <c r="O65" s="92"/>
      <c r="P65" s="89"/>
    </row>
    <row r="66" spans="1:16" s="66" customFormat="1" ht="18" customHeight="1">
      <c r="A66" s="195"/>
      <c r="B66" s="200"/>
      <c r="C66" s="91"/>
      <c r="D66" s="89"/>
      <c r="E66" s="95"/>
      <c r="F66" s="92"/>
      <c r="G66" s="89"/>
      <c r="H66" s="90"/>
      <c r="I66" s="92"/>
      <c r="J66" s="89"/>
      <c r="K66" s="110"/>
      <c r="L66" s="92"/>
      <c r="M66" s="140"/>
      <c r="N66" s="131"/>
      <c r="O66" s="132"/>
      <c r="P66" s="133"/>
    </row>
    <row r="67" spans="1:16" s="66" customFormat="1" ht="18" customHeight="1">
      <c r="A67" s="143"/>
      <c r="B67" s="155"/>
      <c r="C67" s="91"/>
      <c r="D67" s="89"/>
      <c r="E67" s="90"/>
      <c r="F67" s="92"/>
      <c r="G67" s="89"/>
      <c r="H67" s="95"/>
      <c r="I67" s="92"/>
      <c r="J67" s="89"/>
      <c r="K67" s="90"/>
      <c r="L67" s="92"/>
      <c r="M67" s="89"/>
      <c r="N67" s="136"/>
      <c r="O67" s="137"/>
      <c r="P67" s="138"/>
    </row>
    <row r="68" spans="1:16" s="66" customFormat="1" ht="18" customHeight="1">
      <c r="A68" s="143"/>
      <c r="B68" s="155"/>
      <c r="C68" s="91"/>
      <c r="D68" s="89"/>
      <c r="E68" s="90"/>
      <c r="F68" s="92"/>
      <c r="G68" s="89"/>
      <c r="H68" s="90"/>
      <c r="I68" s="92"/>
      <c r="J68" s="89"/>
      <c r="K68" s="90"/>
      <c r="L68" s="92"/>
      <c r="M68" s="89"/>
      <c r="N68" s="139"/>
      <c r="O68" s="141"/>
      <c r="P68" s="142"/>
    </row>
    <row r="69" spans="1:16" s="66" customFormat="1" ht="18" customHeight="1" thickBot="1">
      <c r="A69" s="147" t="s">
        <v>9</v>
      </c>
      <c r="B69" s="198"/>
      <c r="C69" s="106">
        <f>SUM(C58:C68)</f>
        <v>6870</v>
      </c>
      <c r="D69" s="128">
        <f>SUM(D58:D68)</f>
        <v>0</v>
      </c>
      <c r="E69" s="105" t="s">
        <v>9</v>
      </c>
      <c r="F69" s="106">
        <f>SUM(F58:F68)</f>
        <v>4210</v>
      </c>
      <c r="G69" s="128">
        <f>SUM(G58:G68)</f>
        <v>0</v>
      </c>
      <c r="H69" s="105" t="s">
        <v>9</v>
      </c>
      <c r="I69" s="106">
        <f>SUM(I58:I68)</f>
        <v>3640</v>
      </c>
      <c r="J69" s="128">
        <f>SUM(J58:J68)</f>
        <v>0</v>
      </c>
      <c r="K69" s="105" t="s">
        <v>9</v>
      </c>
      <c r="L69" s="106">
        <f>SUM(L58:L68)</f>
        <v>860</v>
      </c>
      <c r="M69" s="128">
        <f>SUM(M58:M68)</f>
        <v>0</v>
      </c>
      <c r="N69" s="105" t="s">
        <v>9</v>
      </c>
      <c r="O69" s="106">
        <f>SUM(O58:O68)</f>
        <v>0</v>
      </c>
      <c r="P69" s="128">
        <f>SUM(P58:P68)</f>
        <v>0</v>
      </c>
    </row>
    <row r="70" s="66" customFormat="1" ht="15" customHeight="1">
      <c r="N70" s="108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</sheetData>
  <sheetProtection/>
  <mergeCells count="6">
    <mergeCell ref="A2:E2"/>
    <mergeCell ref="F2:H2"/>
    <mergeCell ref="J2:K2"/>
    <mergeCell ref="L2:M2"/>
    <mergeCell ref="A32:B32"/>
    <mergeCell ref="A28:B28"/>
  </mergeCells>
  <conditionalFormatting sqref="D8:D36 G8:G36 J8:J36 P8:P36 D43:D51 G43:G51 J43:J51 P43:P51 D58:D68 G58:G68 J58:J68 P58:P68 M18:M36 M8:M15 M60:M68">
    <cfRule type="cellIs" priority="4" dxfId="28" operator="greaterThan" stopIfTrue="1">
      <formula>C8</formula>
    </cfRule>
  </conditionalFormatting>
  <conditionalFormatting sqref="M16:M17">
    <cfRule type="cellIs" priority="3" dxfId="28" operator="greaterThan" stopIfTrue="1">
      <formula>L16</formula>
    </cfRule>
  </conditionalFormatting>
  <conditionalFormatting sqref="M43:M51">
    <cfRule type="cellIs" priority="11" dxfId="28" operator="greaterThan" stopIfTrue="1">
      <formula>L49</formula>
    </cfRule>
  </conditionalFormatting>
  <conditionalFormatting sqref="M58">
    <cfRule type="cellIs" priority="2" dxfId="28" operator="greaterThan" stopIfTrue="1">
      <formula>L58</formula>
    </cfRule>
  </conditionalFormatting>
  <conditionalFormatting sqref="M59">
    <cfRule type="cellIs" priority="1" dxfId="28" operator="greaterThan" stopIfTrue="1">
      <formula>L59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6" r:id="rId4"/>
  <headerFooter alignWithMargins="0">
    <oddHeader xml:space="preserve">&amp;L&amp;"ＭＳ Ｐ明朝,太字"&amp;16折込広告企画書  北九州地区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V68" sqref="V68"/>
    </sheetView>
  </sheetViews>
  <sheetFormatPr defaultColWidth="9.00390625" defaultRowHeight="13.5"/>
  <cols>
    <col min="1" max="1" width="11.625" style="115" customWidth="1"/>
    <col min="2" max="2" width="7.625" style="115" customWidth="1"/>
    <col min="3" max="3" width="9.625" style="115" customWidth="1"/>
    <col min="4" max="4" width="11.625" style="115" customWidth="1"/>
    <col min="5" max="5" width="7.625" style="115" customWidth="1"/>
    <col min="6" max="6" width="9.625" style="115" customWidth="1"/>
    <col min="7" max="7" width="11.625" style="115" customWidth="1"/>
    <col min="8" max="8" width="7.625" style="115" customWidth="1"/>
    <col min="9" max="9" width="9.625" style="115" customWidth="1"/>
    <col min="10" max="10" width="11.625" style="115" customWidth="1"/>
    <col min="11" max="11" width="2.1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7" width="8.625" style="115" customWidth="1"/>
    <col min="18" max="16384" width="9.00390625" style="115" customWidth="1"/>
  </cols>
  <sheetData>
    <row r="1" spans="1:16" s="66" customFormat="1" ht="16.5" customHeight="1">
      <c r="A1" s="57" t="s">
        <v>111</v>
      </c>
      <c r="B1" s="58"/>
      <c r="C1" s="58"/>
      <c r="D1" s="59"/>
      <c r="E1" s="58" t="s">
        <v>99</v>
      </c>
      <c r="F1" s="58"/>
      <c r="G1" s="59"/>
      <c r="H1" s="60" t="s">
        <v>100</v>
      </c>
      <c r="I1" s="58" t="s">
        <v>112</v>
      </c>
      <c r="J1" s="59"/>
      <c r="K1" s="58"/>
      <c r="L1" s="61" t="s">
        <v>113</v>
      </c>
      <c r="M1" s="62"/>
      <c r="N1" s="63"/>
      <c r="O1" s="64"/>
      <c r="P1" s="65"/>
    </row>
    <row r="2" spans="1:16" s="66" customFormat="1" ht="34.5" customHeight="1" thickBot="1">
      <c r="A2" s="240">
        <f>'門司区・小倉北区'!$A$2</f>
        <v>0</v>
      </c>
      <c r="B2" s="241"/>
      <c r="C2" s="241"/>
      <c r="D2" s="242"/>
      <c r="E2" s="243" t="str">
        <f>'門司区・小倉北区'!F2</f>
        <v>令和　　年　　月　　日</v>
      </c>
      <c r="F2" s="244"/>
      <c r="G2" s="245"/>
      <c r="H2" s="67">
        <f>'門司区・小倉北区'!$I$2</f>
        <v>0</v>
      </c>
      <c r="I2" s="238">
        <f>'門司区・小倉北区'!$J$2</f>
        <v>0</v>
      </c>
      <c r="J2" s="248"/>
      <c r="K2" s="184"/>
      <c r="L2" s="236"/>
      <c r="M2" s="237"/>
      <c r="N2" s="68"/>
      <c r="O2" s="69"/>
      <c r="P2" s="65"/>
    </row>
    <row r="3" s="66" customFormat="1" ht="15" customHeight="1" thickBot="1">
      <c r="N3" s="49" t="s">
        <v>185</v>
      </c>
    </row>
    <row r="4" spans="1:16" s="65" customFormat="1" ht="17.25" customHeight="1" thickBot="1">
      <c r="A4" s="158" t="s">
        <v>266</v>
      </c>
      <c r="B4" s="70"/>
      <c r="C4" s="71" t="s">
        <v>127</v>
      </c>
      <c r="D4" s="72" t="s">
        <v>157</v>
      </c>
      <c r="E4" s="73"/>
      <c r="F4" s="74" t="s">
        <v>114</v>
      </c>
      <c r="G4" s="75">
        <f>SUM(B13,E13,H13,L13,O13)</f>
        <v>8310</v>
      </c>
      <c r="H4" s="76" t="s">
        <v>115</v>
      </c>
      <c r="I4" s="77">
        <f>SUM(C13,F13,I13,M13,P13)</f>
        <v>0</v>
      </c>
      <c r="J4" s="78"/>
      <c r="K4" s="78"/>
      <c r="L4" s="79" t="s">
        <v>116</v>
      </c>
      <c r="M4" s="80">
        <f>I4+I15+I29+I42+I56+I68</f>
        <v>0</v>
      </c>
      <c r="N4" s="51" t="s">
        <v>186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62"/>
      <c r="D6" s="58" t="s">
        <v>1</v>
      </c>
      <c r="E6" s="58"/>
      <c r="F6" s="62"/>
      <c r="G6" s="58" t="s">
        <v>2</v>
      </c>
      <c r="H6" s="58"/>
      <c r="I6" s="62"/>
      <c r="J6" s="58" t="s">
        <v>154</v>
      </c>
      <c r="K6" s="59"/>
      <c r="L6" s="58"/>
      <c r="M6" s="62"/>
      <c r="N6" s="58" t="s">
        <v>118</v>
      </c>
      <c r="O6" s="58"/>
      <c r="P6" s="62"/>
    </row>
    <row r="7" spans="1:16" s="65" customFormat="1" ht="15" customHeight="1">
      <c r="A7" s="218" t="s">
        <v>3</v>
      </c>
      <c r="B7" s="85" t="s">
        <v>117</v>
      </c>
      <c r="C7" s="86" t="s">
        <v>190</v>
      </c>
      <c r="D7" s="84" t="s">
        <v>3</v>
      </c>
      <c r="E7" s="85" t="s">
        <v>117</v>
      </c>
      <c r="F7" s="86" t="s">
        <v>190</v>
      </c>
      <c r="G7" s="84" t="s">
        <v>3</v>
      </c>
      <c r="H7" s="85" t="s">
        <v>117</v>
      </c>
      <c r="I7" s="86" t="s">
        <v>190</v>
      </c>
      <c r="J7" s="185" t="s">
        <v>3</v>
      </c>
      <c r="K7" s="216"/>
      <c r="L7" s="85" t="s">
        <v>117</v>
      </c>
      <c r="M7" s="86" t="s">
        <v>190</v>
      </c>
      <c r="N7" s="84" t="s">
        <v>3</v>
      </c>
      <c r="O7" s="85" t="s">
        <v>117</v>
      </c>
      <c r="P7" s="86" t="s">
        <v>190</v>
      </c>
    </row>
    <row r="8" spans="1:16" s="66" customFormat="1" ht="18" customHeight="1">
      <c r="A8" s="90" t="s">
        <v>264</v>
      </c>
      <c r="B8" s="91">
        <v>1980</v>
      </c>
      <c r="C8" s="89"/>
      <c r="D8" s="90" t="s">
        <v>69</v>
      </c>
      <c r="E8" s="92">
        <v>910</v>
      </c>
      <c r="F8" s="89"/>
      <c r="G8" s="90" t="s">
        <v>69</v>
      </c>
      <c r="H8" s="92">
        <v>2810</v>
      </c>
      <c r="I8" s="89"/>
      <c r="J8" s="143" t="s">
        <v>69</v>
      </c>
      <c r="K8" s="199" t="s">
        <v>235</v>
      </c>
      <c r="L8" s="92">
        <v>830</v>
      </c>
      <c r="M8" s="89"/>
      <c r="N8" s="157"/>
      <c r="O8" s="92"/>
      <c r="P8" s="89"/>
    </row>
    <row r="9" spans="1:16" s="66" customFormat="1" ht="18" customHeight="1">
      <c r="A9" s="157" t="s">
        <v>265</v>
      </c>
      <c r="B9" s="91">
        <v>460</v>
      </c>
      <c r="C9" s="89"/>
      <c r="D9" s="90" t="s">
        <v>68</v>
      </c>
      <c r="E9" s="92">
        <v>900</v>
      </c>
      <c r="F9" s="89"/>
      <c r="G9" s="90"/>
      <c r="H9" s="92"/>
      <c r="I9" s="89"/>
      <c r="J9" s="143"/>
      <c r="K9" s="199"/>
      <c r="L9" s="92"/>
      <c r="M9" s="89"/>
      <c r="N9" s="135"/>
      <c r="O9" s="92"/>
      <c r="P9" s="89"/>
    </row>
    <row r="10" spans="1:16" s="66" customFormat="1" ht="18" customHeight="1">
      <c r="A10" s="90" t="s">
        <v>142</v>
      </c>
      <c r="B10" s="91">
        <v>150</v>
      </c>
      <c r="C10" s="89"/>
      <c r="D10" s="90" t="s">
        <v>142</v>
      </c>
      <c r="E10" s="92">
        <v>270</v>
      </c>
      <c r="F10" s="89"/>
      <c r="G10" s="90"/>
      <c r="H10" s="92"/>
      <c r="I10" s="89"/>
      <c r="J10" s="143"/>
      <c r="K10" s="155"/>
      <c r="L10" s="92"/>
      <c r="M10" s="89"/>
      <c r="N10" s="161"/>
      <c r="O10" s="92"/>
      <c r="P10" s="89"/>
    </row>
    <row r="11" spans="1:16" s="66" customFormat="1" ht="18" customHeight="1">
      <c r="A11" s="90"/>
      <c r="B11" s="91"/>
      <c r="C11" s="89"/>
      <c r="D11" s="90"/>
      <c r="E11" s="92"/>
      <c r="F11" s="89"/>
      <c r="G11" s="90"/>
      <c r="H11" s="92"/>
      <c r="I11" s="89"/>
      <c r="J11" s="143"/>
      <c r="K11" s="155"/>
      <c r="L11" s="92"/>
      <c r="M11" s="89"/>
      <c r="N11" s="90"/>
      <c r="O11" s="92"/>
      <c r="P11" s="89"/>
    </row>
    <row r="12" spans="1:16" s="66" customFormat="1" ht="18" customHeight="1">
      <c r="A12" s="157"/>
      <c r="B12" s="91"/>
      <c r="C12" s="89"/>
      <c r="D12" s="90"/>
      <c r="E12" s="92"/>
      <c r="F12" s="89"/>
      <c r="G12" s="90"/>
      <c r="H12" s="92"/>
      <c r="I12" s="89"/>
      <c r="J12" s="194"/>
      <c r="K12" s="199"/>
      <c r="L12" s="92"/>
      <c r="M12" s="89"/>
      <c r="N12" s="90"/>
      <c r="O12" s="92"/>
      <c r="P12" s="89"/>
    </row>
    <row r="13" spans="1:16" s="66" customFormat="1" ht="18" customHeight="1" thickBot="1">
      <c r="A13" s="105" t="s">
        <v>9</v>
      </c>
      <c r="B13" s="106">
        <f>SUM(B8:B12)</f>
        <v>2590</v>
      </c>
      <c r="C13" s="128">
        <f>SUM(C8:C12)</f>
        <v>0</v>
      </c>
      <c r="D13" s="105" t="s">
        <v>9</v>
      </c>
      <c r="E13" s="106">
        <f>SUM(E8:E12)</f>
        <v>2080</v>
      </c>
      <c r="F13" s="128">
        <f>SUM(F8:F12)</f>
        <v>0</v>
      </c>
      <c r="G13" s="105" t="s">
        <v>9</v>
      </c>
      <c r="H13" s="106">
        <f>SUM(H8:H12)</f>
        <v>2810</v>
      </c>
      <c r="I13" s="128">
        <f>SUM(I8:I12)</f>
        <v>0</v>
      </c>
      <c r="J13" s="147" t="s">
        <v>9</v>
      </c>
      <c r="K13" s="198"/>
      <c r="L13" s="106">
        <f>SUM(L8:L12)</f>
        <v>830</v>
      </c>
      <c r="M13" s="128">
        <f>SUM(M8:M12)</f>
        <v>0</v>
      </c>
      <c r="N13" s="105" t="s">
        <v>9</v>
      </c>
      <c r="O13" s="106">
        <f>SUM(O8:O12)</f>
        <v>0</v>
      </c>
      <c r="P13" s="128">
        <f>SUM(P8:P12)</f>
        <v>0</v>
      </c>
    </row>
    <row r="14" spans="6:14" s="66" customFormat="1" ht="15" customHeight="1" thickBot="1">
      <c r="F14" s="69"/>
      <c r="N14" s="108"/>
    </row>
    <row r="15" spans="1:16" s="65" customFormat="1" ht="17.25" customHeight="1" thickBot="1">
      <c r="A15" s="158" t="s">
        <v>266</v>
      </c>
      <c r="B15" s="70"/>
      <c r="C15" s="71" t="s">
        <v>128</v>
      </c>
      <c r="D15" s="72" t="s">
        <v>143</v>
      </c>
      <c r="E15" s="73"/>
      <c r="F15" s="74" t="s">
        <v>114</v>
      </c>
      <c r="G15" s="75">
        <f>SUM(B27,E27,H27,L27,O27)</f>
        <v>15000</v>
      </c>
      <c r="H15" s="76" t="s">
        <v>115</v>
      </c>
      <c r="I15" s="77">
        <f>SUM(C27,F27,I27,M27,P27)</f>
        <v>0</v>
      </c>
      <c r="J15" s="78"/>
      <c r="K15" s="78"/>
      <c r="L15" s="81"/>
      <c r="M15" s="81"/>
      <c r="N15" s="109"/>
      <c r="O15" s="81"/>
      <c r="P15" s="81"/>
    </row>
    <row r="16" spans="1:16" s="66" customFormat="1" ht="5.25" customHeight="1" thickBo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66" customFormat="1" ht="18" customHeight="1">
      <c r="A17" s="57" t="s">
        <v>0</v>
      </c>
      <c r="B17" s="58"/>
      <c r="C17" s="62"/>
      <c r="D17" s="58" t="s">
        <v>1</v>
      </c>
      <c r="E17" s="58"/>
      <c r="F17" s="62"/>
      <c r="G17" s="58" t="s">
        <v>2</v>
      </c>
      <c r="H17" s="58"/>
      <c r="I17" s="62"/>
      <c r="J17" s="58" t="s">
        <v>154</v>
      </c>
      <c r="K17" s="58"/>
      <c r="L17" s="58"/>
      <c r="M17" s="62"/>
      <c r="N17" s="58" t="s">
        <v>118</v>
      </c>
      <c r="O17" s="58"/>
      <c r="P17" s="62"/>
    </row>
    <row r="18" spans="1:16" s="65" customFormat="1" ht="15" customHeight="1">
      <c r="A18" s="218" t="s">
        <v>3</v>
      </c>
      <c r="B18" s="85" t="s">
        <v>117</v>
      </c>
      <c r="C18" s="86" t="s">
        <v>190</v>
      </c>
      <c r="D18" s="84" t="s">
        <v>3</v>
      </c>
      <c r="E18" s="85" t="s">
        <v>117</v>
      </c>
      <c r="F18" s="86" t="s">
        <v>190</v>
      </c>
      <c r="G18" s="84" t="s">
        <v>3</v>
      </c>
      <c r="H18" s="85" t="s">
        <v>117</v>
      </c>
      <c r="I18" s="86" t="s">
        <v>190</v>
      </c>
      <c r="J18" s="185" t="s">
        <v>3</v>
      </c>
      <c r="K18" s="197"/>
      <c r="L18" s="85" t="s">
        <v>117</v>
      </c>
      <c r="M18" s="86" t="s">
        <v>190</v>
      </c>
      <c r="N18" s="84" t="s">
        <v>3</v>
      </c>
      <c r="O18" s="85" t="s">
        <v>117</v>
      </c>
      <c r="P18" s="86" t="s">
        <v>190</v>
      </c>
    </row>
    <row r="19" spans="1:16" s="66" customFormat="1" ht="18" customHeight="1">
      <c r="A19" s="90" t="s">
        <v>70</v>
      </c>
      <c r="B19" s="91">
        <v>1000</v>
      </c>
      <c r="C19" s="89"/>
      <c r="D19" s="90" t="s">
        <v>257</v>
      </c>
      <c r="E19" s="92">
        <v>1370</v>
      </c>
      <c r="F19" s="89"/>
      <c r="G19" s="90" t="s">
        <v>199</v>
      </c>
      <c r="H19" s="92">
        <v>910</v>
      </c>
      <c r="I19" s="89"/>
      <c r="J19" s="194" t="s">
        <v>252</v>
      </c>
      <c r="K19" s="199" t="s">
        <v>230</v>
      </c>
      <c r="L19" s="92">
        <v>50</v>
      </c>
      <c r="M19" s="89"/>
      <c r="N19" s="90"/>
      <c r="O19" s="92"/>
      <c r="P19" s="89"/>
    </row>
    <row r="20" spans="1:16" s="66" customFormat="1" ht="18" customHeight="1">
      <c r="A20" s="90" t="s">
        <v>71</v>
      </c>
      <c r="B20" s="91">
        <v>500</v>
      </c>
      <c r="C20" s="89"/>
      <c r="D20" s="90" t="s">
        <v>71</v>
      </c>
      <c r="E20" s="92">
        <v>150</v>
      </c>
      <c r="F20" s="89"/>
      <c r="G20" s="90" t="s">
        <v>72</v>
      </c>
      <c r="H20" s="92">
        <v>1100</v>
      </c>
      <c r="I20" s="89"/>
      <c r="J20" s="143"/>
      <c r="K20" s="199"/>
      <c r="L20" s="92"/>
      <c r="M20" s="89"/>
      <c r="N20" s="157"/>
      <c r="O20" s="92"/>
      <c r="P20" s="89"/>
    </row>
    <row r="21" spans="1:16" s="66" customFormat="1" ht="18" customHeight="1">
      <c r="A21" s="90" t="s">
        <v>144</v>
      </c>
      <c r="B21" s="91">
        <v>1620</v>
      </c>
      <c r="C21" s="89"/>
      <c r="D21" s="90" t="s">
        <v>258</v>
      </c>
      <c r="E21" s="92">
        <v>1940</v>
      </c>
      <c r="F21" s="89"/>
      <c r="G21" s="90" t="s">
        <v>73</v>
      </c>
      <c r="H21" s="92">
        <v>650</v>
      </c>
      <c r="I21" s="89"/>
      <c r="J21" s="143"/>
      <c r="K21" s="199"/>
      <c r="L21" s="92"/>
      <c r="M21" s="89"/>
      <c r="N21" s="157"/>
      <c r="O21" s="92"/>
      <c r="P21" s="89"/>
    </row>
    <row r="22" spans="1:16" s="66" customFormat="1" ht="18" customHeight="1">
      <c r="A22" s="90" t="s">
        <v>73</v>
      </c>
      <c r="B22" s="91">
        <v>500</v>
      </c>
      <c r="C22" s="89"/>
      <c r="D22" s="143" t="s">
        <v>259</v>
      </c>
      <c r="E22" s="122">
        <v>2280</v>
      </c>
      <c r="F22" s="89"/>
      <c r="G22" s="90" t="s">
        <v>75</v>
      </c>
      <c r="H22" s="92">
        <v>1110</v>
      </c>
      <c r="I22" s="89"/>
      <c r="J22" s="143"/>
      <c r="K22" s="199"/>
      <c r="L22" s="92"/>
      <c r="M22" s="89"/>
      <c r="N22" s="157"/>
      <c r="O22" s="92"/>
      <c r="P22" s="89"/>
    </row>
    <row r="23" spans="1:16" s="66" customFormat="1" ht="18" customHeight="1">
      <c r="A23" s="90" t="s">
        <v>74</v>
      </c>
      <c r="B23" s="91">
        <v>720</v>
      </c>
      <c r="C23" s="89"/>
      <c r="D23" s="143"/>
      <c r="E23" s="122"/>
      <c r="F23" s="89"/>
      <c r="G23" s="90"/>
      <c r="H23" s="92"/>
      <c r="I23" s="89"/>
      <c r="J23" s="143"/>
      <c r="K23" s="199"/>
      <c r="L23" s="92"/>
      <c r="M23" s="89"/>
      <c r="N23" s="157"/>
      <c r="O23" s="92"/>
      <c r="P23" s="89"/>
    </row>
    <row r="24" spans="1:16" s="66" customFormat="1" ht="18" customHeight="1">
      <c r="A24" s="90" t="s">
        <v>76</v>
      </c>
      <c r="B24" s="91">
        <v>1100</v>
      </c>
      <c r="C24" s="89"/>
      <c r="D24" s="143"/>
      <c r="E24" s="122"/>
      <c r="F24" s="89"/>
      <c r="G24" s="90"/>
      <c r="H24" s="92"/>
      <c r="I24" s="89"/>
      <c r="J24" s="143"/>
      <c r="K24" s="199"/>
      <c r="L24" s="92"/>
      <c r="M24" s="89"/>
      <c r="N24" s="157"/>
      <c r="O24" s="92"/>
      <c r="P24" s="89"/>
    </row>
    <row r="25" spans="1:16" s="66" customFormat="1" ht="18" customHeight="1">
      <c r="A25" s="90"/>
      <c r="B25" s="91"/>
      <c r="C25" s="89"/>
      <c r="D25" s="143"/>
      <c r="E25" s="122"/>
      <c r="F25" s="89"/>
      <c r="G25" s="100"/>
      <c r="H25" s="92"/>
      <c r="I25" s="98"/>
      <c r="J25" s="143"/>
      <c r="K25" s="199"/>
      <c r="L25" s="92"/>
      <c r="M25" s="89"/>
      <c r="N25" s="157"/>
      <c r="O25" s="92"/>
      <c r="P25" s="89"/>
    </row>
    <row r="26" spans="1:16" s="66" customFormat="1" ht="18" customHeight="1">
      <c r="A26" s="90"/>
      <c r="B26" s="91"/>
      <c r="C26" s="89"/>
      <c r="D26" s="118"/>
      <c r="E26" s="144"/>
      <c r="F26" s="89"/>
      <c r="G26" s="114"/>
      <c r="H26" s="145"/>
      <c r="I26" s="146"/>
      <c r="J26" s="143"/>
      <c r="K26" s="155"/>
      <c r="L26" s="92"/>
      <c r="M26" s="89"/>
      <c r="N26" s="135"/>
      <c r="O26" s="92"/>
      <c r="P26" s="182"/>
    </row>
    <row r="27" spans="1:16" s="66" customFormat="1" ht="18" customHeight="1" thickBot="1">
      <c r="A27" s="105" t="s">
        <v>9</v>
      </c>
      <c r="B27" s="106">
        <f>SUM(B19:B26)</f>
        <v>5440</v>
      </c>
      <c r="C27" s="128">
        <f>SUM(C19:C26)</f>
        <v>0</v>
      </c>
      <c r="D27" s="147" t="s">
        <v>9</v>
      </c>
      <c r="E27" s="148">
        <f>SUM(E19:E26)</f>
        <v>5740</v>
      </c>
      <c r="F27" s="128">
        <f>SUM(F19:F26)</f>
        <v>0</v>
      </c>
      <c r="G27" s="105" t="s">
        <v>9</v>
      </c>
      <c r="H27" s="106">
        <f>SUM(H19:H26)</f>
        <v>3770</v>
      </c>
      <c r="I27" s="128">
        <f>SUM(I19:I26)</f>
        <v>0</v>
      </c>
      <c r="J27" s="147" t="s">
        <v>9</v>
      </c>
      <c r="K27" s="198"/>
      <c r="L27" s="106">
        <f>SUM(L19:L26)</f>
        <v>50</v>
      </c>
      <c r="M27" s="128">
        <f>SUM(M19:M26)</f>
        <v>0</v>
      </c>
      <c r="N27" s="105" t="s">
        <v>9</v>
      </c>
      <c r="O27" s="106">
        <f>SUM(O19:O26)</f>
        <v>0</v>
      </c>
      <c r="P27" s="128">
        <f>SUM(P19:P26)</f>
        <v>0</v>
      </c>
    </row>
    <row r="28" s="66" customFormat="1" ht="15" customHeight="1" thickBot="1">
      <c r="N28" s="108"/>
    </row>
    <row r="29" spans="1:16" s="65" customFormat="1" ht="17.25" customHeight="1" thickBot="1">
      <c r="A29" s="158" t="s">
        <v>266</v>
      </c>
      <c r="B29" s="70"/>
      <c r="C29" s="71" t="s">
        <v>129</v>
      </c>
      <c r="D29" s="72" t="s">
        <v>158</v>
      </c>
      <c r="E29" s="73"/>
      <c r="F29" s="74" t="s">
        <v>114</v>
      </c>
      <c r="G29" s="75">
        <f>SUM(B40,E40,H40,L40,O40)</f>
        <v>16070</v>
      </c>
      <c r="H29" s="76" t="s">
        <v>115</v>
      </c>
      <c r="I29" s="77">
        <f>SUM(C40,F40,I40,M40,P40)</f>
        <v>0</v>
      </c>
      <c r="J29" s="78"/>
      <c r="K29" s="78"/>
      <c r="L29" s="81"/>
      <c r="M29" s="81"/>
      <c r="N29" s="109"/>
      <c r="O29" s="81"/>
      <c r="P29" s="81"/>
    </row>
    <row r="30" spans="1:16" s="66" customFormat="1" ht="5.25" customHeight="1" thickBo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66" customFormat="1" ht="18" customHeight="1">
      <c r="A31" s="57" t="s">
        <v>0</v>
      </c>
      <c r="B31" s="58"/>
      <c r="C31" s="62"/>
      <c r="D31" s="58" t="s">
        <v>1</v>
      </c>
      <c r="E31" s="58"/>
      <c r="F31" s="62"/>
      <c r="G31" s="58" t="s">
        <v>2</v>
      </c>
      <c r="H31" s="58"/>
      <c r="I31" s="62"/>
      <c r="J31" s="58" t="s">
        <v>154</v>
      </c>
      <c r="K31" s="58"/>
      <c r="L31" s="58"/>
      <c r="M31" s="62"/>
      <c r="N31" s="58" t="s">
        <v>118</v>
      </c>
      <c r="O31" s="58"/>
      <c r="P31" s="62"/>
    </row>
    <row r="32" spans="1:16" s="65" customFormat="1" ht="15" customHeight="1">
      <c r="A32" s="218" t="s">
        <v>3</v>
      </c>
      <c r="B32" s="85" t="s">
        <v>117</v>
      </c>
      <c r="C32" s="86" t="s">
        <v>190</v>
      </c>
      <c r="D32" s="84" t="s">
        <v>3</v>
      </c>
      <c r="E32" s="85" t="s">
        <v>117</v>
      </c>
      <c r="F32" s="86" t="s">
        <v>190</v>
      </c>
      <c r="G32" s="84" t="s">
        <v>3</v>
      </c>
      <c r="H32" s="85" t="s">
        <v>117</v>
      </c>
      <c r="I32" s="86" t="s">
        <v>190</v>
      </c>
      <c r="J32" s="185" t="s">
        <v>3</v>
      </c>
      <c r="K32" s="197"/>
      <c r="L32" s="85" t="s">
        <v>117</v>
      </c>
      <c r="M32" s="86" t="s">
        <v>190</v>
      </c>
      <c r="N32" s="84" t="s">
        <v>3</v>
      </c>
      <c r="O32" s="85" t="s">
        <v>117</v>
      </c>
      <c r="P32" s="86" t="s">
        <v>190</v>
      </c>
    </row>
    <row r="33" spans="1:16" s="66" customFormat="1" ht="18" customHeight="1">
      <c r="A33" s="90" t="s">
        <v>77</v>
      </c>
      <c r="B33" s="91">
        <v>1580</v>
      </c>
      <c r="C33" s="89"/>
      <c r="D33" s="90" t="s">
        <v>77</v>
      </c>
      <c r="E33" s="92">
        <v>2010</v>
      </c>
      <c r="F33" s="89"/>
      <c r="G33" s="90" t="s">
        <v>77</v>
      </c>
      <c r="H33" s="92">
        <v>100</v>
      </c>
      <c r="I33" s="89"/>
      <c r="J33" s="143"/>
      <c r="K33" s="199"/>
      <c r="L33" s="92"/>
      <c r="M33" s="89"/>
      <c r="N33" s="157"/>
      <c r="O33" s="92"/>
      <c r="P33" s="89"/>
    </row>
    <row r="34" spans="1:16" s="66" customFormat="1" ht="18" customHeight="1">
      <c r="A34" s="90" t="s">
        <v>78</v>
      </c>
      <c r="B34" s="91">
        <v>1000</v>
      </c>
      <c r="C34" s="89"/>
      <c r="D34" s="90" t="s">
        <v>79</v>
      </c>
      <c r="E34" s="92">
        <v>1850</v>
      </c>
      <c r="F34" s="89"/>
      <c r="G34" s="90" t="s">
        <v>209</v>
      </c>
      <c r="H34" s="92">
        <v>600</v>
      </c>
      <c r="I34" s="89"/>
      <c r="J34" s="143"/>
      <c r="K34" s="155"/>
      <c r="L34" s="92"/>
      <c r="M34" s="89"/>
      <c r="N34" s="161"/>
      <c r="O34" s="92"/>
      <c r="P34" s="89"/>
    </row>
    <row r="35" spans="1:16" s="66" customFormat="1" ht="18" customHeight="1">
      <c r="A35" s="90" t="s">
        <v>81</v>
      </c>
      <c r="B35" s="91">
        <v>1100</v>
      </c>
      <c r="C35" s="89"/>
      <c r="D35" s="90" t="s">
        <v>78</v>
      </c>
      <c r="E35" s="92">
        <v>430</v>
      </c>
      <c r="F35" s="89"/>
      <c r="G35" s="90" t="s">
        <v>80</v>
      </c>
      <c r="H35" s="92">
        <v>480</v>
      </c>
      <c r="I35" s="89"/>
      <c r="J35" s="143"/>
      <c r="K35" s="199"/>
      <c r="L35" s="92"/>
      <c r="M35" s="89"/>
      <c r="N35" s="161"/>
      <c r="O35" s="92"/>
      <c r="P35" s="89"/>
    </row>
    <row r="36" spans="1:16" s="66" customFormat="1" ht="18" customHeight="1">
      <c r="A36" s="90" t="s">
        <v>82</v>
      </c>
      <c r="B36" s="91">
        <v>1300</v>
      </c>
      <c r="C36" s="89"/>
      <c r="D36" s="90" t="s">
        <v>82</v>
      </c>
      <c r="E36" s="92">
        <v>2030</v>
      </c>
      <c r="F36" s="89"/>
      <c r="G36" s="90" t="s">
        <v>81</v>
      </c>
      <c r="H36" s="92">
        <v>1740</v>
      </c>
      <c r="I36" s="89"/>
      <c r="J36" s="143"/>
      <c r="K36" s="199"/>
      <c r="L36" s="92"/>
      <c r="M36" s="89"/>
      <c r="N36" s="161"/>
      <c r="O36" s="92"/>
      <c r="P36" s="89"/>
    </row>
    <row r="37" spans="1:16" s="66" customFormat="1" ht="18" customHeight="1">
      <c r="A37" s="90" t="s">
        <v>80</v>
      </c>
      <c r="B37" s="91">
        <v>1200</v>
      </c>
      <c r="C37" s="89"/>
      <c r="D37" s="90"/>
      <c r="E37" s="92"/>
      <c r="F37" s="89"/>
      <c r="G37" s="90"/>
      <c r="H37" s="92"/>
      <c r="I37" s="89"/>
      <c r="J37" s="143"/>
      <c r="K37" s="199"/>
      <c r="L37" s="92"/>
      <c r="M37" s="89"/>
      <c r="N37" s="90"/>
      <c r="O37" s="92"/>
      <c r="P37" s="89"/>
    </row>
    <row r="38" spans="1:16" s="66" customFormat="1" ht="18" customHeight="1">
      <c r="A38" s="90" t="s">
        <v>244</v>
      </c>
      <c r="B38" s="91">
        <v>650</v>
      </c>
      <c r="C38" s="89"/>
      <c r="D38" s="90"/>
      <c r="E38" s="92"/>
      <c r="F38" s="89"/>
      <c r="G38" s="90"/>
      <c r="H38" s="92"/>
      <c r="I38" s="89"/>
      <c r="J38" s="143"/>
      <c r="K38" s="199"/>
      <c r="L38" s="92"/>
      <c r="M38" s="89"/>
      <c r="N38" s="90"/>
      <c r="O38" s="92"/>
      <c r="P38" s="89"/>
    </row>
    <row r="39" spans="1:16" s="66" customFormat="1" ht="18" customHeight="1">
      <c r="A39" s="90"/>
      <c r="B39" s="91"/>
      <c r="C39" s="89"/>
      <c r="D39" s="113"/>
      <c r="E39" s="92"/>
      <c r="F39" s="89"/>
      <c r="G39" s="90"/>
      <c r="H39" s="92"/>
      <c r="I39" s="89"/>
      <c r="J39" s="143"/>
      <c r="K39" s="155"/>
      <c r="L39" s="92"/>
      <c r="M39" s="89"/>
      <c r="N39" s="90"/>
      <c r="O39" s="92"/>
      <c r="P39" s="89"/>
    </row>
    <row r="40" spans="1:16" s="66" customFormat="1" ht="18" customHeight="1" thickBot="1">
      <c r="A40" s="105" t="s">
        <v>9</v>
      </c>
      <c r="B40" s="106">
        <f>SUM(B33:B39)</f>
        <v>6830</v>
      </c>
      <c r="C40" s="128">
        <f>SUM(C33:C39)</f>
        <v>0</v>
      </c>
      <c r="D40" s="105" t="s">
        <v>9</v>
      </c>
      <c r="E40" s="106">
        <f>SUM(E33:E39)</f>
        <v>6320</v>
      </c>
      <c r="F40" s="128">
        <f>SUM(F33:F39)</f>
        <v>0</v>
      </c>
      <c r="G40" s="105" t="s">
        <v>9</v>
      </c>
      <c r="H40" s="106">
        <f>SUM(H33:H39)</f>
        <v>2920</v>
      </c>
      <c r="I40" s="128">
        <f>SUM(I33:I39)</f>
        <v>0</v>
      </c>
      <c r="J40" s="147" t="s">
        <v>9</v>
      </c>
      <c r="K40" s="198"/>
      <c r="L40" s="106">
        <f>SUM(L33:L39)</f>
        <v>0</v>
      </c>
      <c r="M40" s="128">
        <f>SUM(M33:M39)</f>
        <v>0</v>
      </c>
      <c r="N40" s="105" t="s">
        <v>9</v>
      </c>
      <c r="O40" s="106">
        <f>SUM(O33:O39)</f>
        <v>0</v>
      </c>
      <c r="P40" s="128">
        <f>SUM(P33:P39)</f>
        <v>0</v>
      </c>
    </row>
    <row r="41" s="66" customFormat="1" ht="15" customHeight="1" thickBot="1">
      <c r="N41" s="108"/>
    </row>
    <row r="42" spans="1:16" s="65" customFormat="1" ht="17.25" customHeight="1" thickBot="1">
      <c r="A42" s="158" t="s">
        <v>266</v>
      </c>
      <c r="B42" s="70"/>
      <c r="C42" s="71" t="s">
        <v>130</v>
      </c>
      <c r="D42" s="72" t="s">
        <v>159</v>
      </c>
      <c r="E42" s="73"/>
      <c r="F42" s="74" t="s">
        <v>114</v>
      </c>
      <c r="G42" s="75">
        <f>SUM(B54,E54,H54,L54,O54)</f>
        <v>7860</v>
      </c>
      <c r="H42" s="76" t="s">
        <v>115</v>
      </c>
      <c r="I42" s="77">
        <f>SUM(C54,F54,I54,M54,P54)</f>
        <v>0</v>
      </c>
      <c r="J42" s="78"/>
      <c r="K42" s="78"/>
      <c r="L42" s="81"/>
      <c r="M42" s="81"/>
      <c r="N42" s="109"/>
      <c r="O42" s="81"/>
      <c r="P42" s="81"/>
    </row>
    <row r="43" spans="1:16" s="66" customFormat="1" ht="5.25" customHeight="1" thickBo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s="66" customFormat="1" ht="18" customHeight="1">
      <c r="A44" s="57" t="s">
        <v>0</v>
      </c>
      <c r="B44" s="58"/>
      <c r="C44" s="62"/>
      <c r="D44" s="58" t="s">
        <v>1</v>
      </c>
      <c r="E44" s="58"/>
      <c r="F44" s="62"/>
      <c r="G44" s="58" t="s">
        <v>2</v>
      </c>
      <c r="H44" s="58"/>
      <c r="I44" s="62"/>
      <c r="J44" s="58" t="s">
        <v>154</v>
      </c>
      <c r="K44" s="58"/>
      <c r="L44" s="58"/>
      <c r="M44" s="62"/>
      <c r="N44" s="58" t="s">
        <v>118</v>
      </c>
      <c r="O44" s="58"/>
      <c r="P44" s="62"/>
    </row>
    <row r="45" spans="1:16" s="65" customFormat="1" ht="15" customHeight="1">
      <c r="A45" s="218" t="s">
        <v>3</v>
      </c>
      <c r="B45" s="85" t="s">
        <v>117</v>
      </c>
      <c r="C45" s="86" t="s">
        <v>190</v>
      </c>
      <c r="D45" s="84" t="s">
        <v>3</v>
      </c>
      <c r="E45" s="85" t="s">
        <v>117</v>
      </c>
      <c r="F45" s="86" t="s">
        <v>190</v>
      </c>
      <c r="G45" s="84" t="s">
        <v>3</v>
      </c>
      <c r="H45" s="85" t="s">
        <v>117</v>
      </c>
      <c r="I45" s="86" t="s">
        <v>190</v>
      </c>
      <c r="J45" s="185" t="s">
        <v>3</v>
      </c>
      <c r="K45" s="197"/>
      <c r="L45" s="85" t="s">
        <v>117</v>
      </c>
      <c r="M45" s="86" t="s">
        <v>190</v>
      </c>
      <c r="N45" s="84" t="s">
        <v>3</v>
      </c>
      <c r="O45" s="85" t="s">
        <v>117</v>
      </c>
      <c r="P45" s="86" t="s">
        <v>190</v>
      </c>
    </row>
    <row r="46" spans="1:16" s="66" customFormat="1" ht="18" customHeight="1">
      <c r="A46" s="90" t="s">
        <v>213</v>
      </c>
      <c r="B46" s="91">
        <v>650</v>
      </c>
      <c r="C46" s="89"/>
      <c r="D46" s="90" t="s">
        <v>119</v>
      </c>
      <c r="E46" s="92">
        <v>2540</v>
      </c>
      <c r="F46" s="89"/>
      <c r="G46" s="90" t="s">
        <v>83</v>
      </c>
      <c r="H46" s="92">
        <v>880</v>
      </c>
      <c r="I46" s="89"/>
      <c r="J46" s="143"/>
      <c r="K46" s="199"/>
      <c r="L46" s="92"/>
      <c r="M46" s="89"/>
      <c r="N46" s="157"/>
      <c r="O46" s="92"/>
      <c r="P46" s="89"/>
    </row>
    <row r="47" spans="1:16" s="66" customFormat="1" ht="18" customHeight="1">
      <c r="A47" s="90" t="s">
        <v>85</v>
      </c>
      <c r="B47" s="91">
        <v>910</v>
      </c>
      <c r="C47" s="89"/>
      <c r="D47" s="90" t="s">
        <v>85</v>
      </c>
      <c r="E47" s="92">
        <v>300</v>
      </c>
      <c r="F47" s="89"/>
      <c r="G47" s="90" t="s">
        <v>84</v>
      </c>
      <c r="H47" s="92">
        <v>420</v>
      </c>
      <c r="I47" s="89"/>
      <c r="J47" s="143"/>
      <c r="K47" s="199"/>
      <c r="L47" s="92"/>
      <c r="M47" s="89"/>
      <c r="N47" s="165"/>
      <c r="O47" s="92"/>
      <c r="P47" s="89"/>
    </row>
    <row r="48" spans="1:16" s="66" customFormat="1" ht="18" customHeight="1">
      <c r="A48" s="90" t="s">
        <v>86</v>
      </c>
      <c r="B48" s="91">
        <v>450</v>
      </c>
      <c r="C48" s="89"/>
      <c r="D48" s="90" t="s">
        <v>86</v>
      </c>
      <c r="E48" s="92">
        <v>730</v>
      </c>
      <c r="F48" s="89"/>
      <c r="G48" s="90" t="s">
        <v>193</v>
      </c>
      <c r="H48" s="92">
        <v>150</v>
      </c>
      <c r="I48" s="89"/>
      <c r="J48" s="143"/>
      <c r="K48" s="199"/>
      <c r="L48" s="92"/>
      <c r="M48" s="89"/>
      <c r="N48" s="157"/>
      <c r="O48" s="92"/>
      <c r="P48" s="89"/>
    </row>
    <row r="49" spans="1:16" s="66" customFormat="1" ht="18" customHeight="1">
      <c r="A49" s="90"/>
      <c r="B49" s="91"/>
      <c r="C49" s="89"/>
      <c r="D49" s="90" t="s">
        <v>87</v>
      </c>
      <c r="E49" s="92">
        <v>490</v>
      </c>
      <c r="F49" s="89"/>
      <c r="G49" s="90" t="s">
        <v>238</v>
      </c>
      <c r="H49" s="92">
        <v>340</v>
      </c>
      <c r="I49" s="89"/>
      <c r="J49" s="143"/>
      <c r="K49" s="199"/>
      <c r="L49" s="92"/>
      <c r="M49" s="89"/>
      <c r="N49" s="90"/>
      <c r="O49" s="92"/>
      <c r="P49" s="89"/>
    </row>
    <row r="50" spans="1:16" s="66" customFormat="1" ht="18" customHeight="1">
      <c r="A50" s="90"/>
      <c r="B50" s="91"/>
      <c r="C50" s="89"/>
      <c r="D50" s="90"/>
      <c r="E50" s="92"/>
      <c r="F50" s="89"/>
      <c r="G50" s="90"/>
      <c r="H50" s="92"/>
      <c r="I50" s="89"/>
      <c r="J50" s="194"/>
      <c r="K50" s="199"/>
      <c r="L50" s="92"/>
      <c r="M50" s="89"/>
      <c r="O50" s="92"/>
      <c r="P50" s="89"/>
    </row>
    <row r="51" spans="1:16" s="66" customFormat="1" ht="18" customHeight="1">
      <c r="A51" s="90"/>
      <c r="B51" s="91"/>
      <c r="C51" s="89"/>
      <c r="D51" s="90"/>
      <c r="E51" s="92"/>
      <c r="F51" s="89"/>
      <c r="G51" s="90"/>
      <c r="H51" s="92"/>
      <c r="I51" s="89"/>
      <c r="J51" s="143"/>
      <c r="K51" s="199"/>
      <c r="L51" s="92"/>
      <c r="M51" s="89"/>
      <c r="N51" s="90"/>
      <c r="O51" s="92"/>
      <c r="P51" s="89"/>
    </row>
    <row r="52" spans="1:16" s="66" customFormat="1" ht="18" customHeight="1">
      <c r="A52" s="100"/>
      <c r="B52" s="91"/>
      <c r="C52" s="89"/>
      <c r="D52" s="90"/>
      <c r="E52" s="92"/>
      <c r="F52" s="89"/>
      <c r="G52" s="90" t="s">
        <v>85</v>
      </c>
      <c r="H52" s="92"/>
      <c r="I52" s="89"/>
      <c r="J52" s="143" t="s">
        <v>262</v>
      </c>
      <c r="K52" s="199" t="s">
        <v>230</v>
      </c>
      <c r="L52" s="92"/>
      <c r="M52" s="89"/>
      <c r="N52" s="90"/>
      <c r="O52" s="92"/>
      <c r="P52" s="89"/>
    </row>
    <row r="53" spans="1:16" s="66" customFormat="1" ht="18" customHeight="1">
      <c r="A53" s="90"/>
      <c r="B53" s="91"/>
      <c r="C53" s="89"/>
      <c r="D53" s="90"/>
      <c r="E53" s="92"/>
      <c r="F53" s="89"/>
      <c r="G53" s="90"/>
      <c r="H53" s="92"/>
      <c r="I53" s="89"/>
      <c r="J53" s="143"/>
      <c r="K53" s="199"/>
      <c r="L53" s="92"/>
      <c r="M53" s="89"/>
      <c r="N53" s="90"/>
      <c r="O53" s="92"/>
      <c r="P53" s="89"/>
    </row>
    <row r="54" spans="1:16" s="66" customFormat="1" ht="18" customHeight="1" thickBot="1">
      <c r="A54" s="105" t="s">
        <v>9</v>
      </c>
      <c r="B54" s="106">
        <f>SUM(B46:B53)</f>
        <v>2010</v>
      </c>
      <c r="C54" s="128">
        <f>SUM(C46:C53)</f>
        <v>0</v>
      </c>
      <c r="D54" s="105" t="s">
        <v>9</v>
      </c>
      <c r="E54" s="106">
        <f>SUM(E46:E53)</f>
        <v>4060</v>
      </c>
      <c r="F54" s="128">
        <f>SUM(F46:F53)</f>
        <v>0</v>
      </c>
      <c r="G54" s="105" t="s">
        <v>9</v>
      </c>
      <c r="H54" s="106">
        <f>SUM(H46:H53)</f>
        <v>1790</v>
      </c>
      <c r="I54" s="128">
        <f>SUM(I46:I53)</f>
        <v>0</v>
      </c>
      <c r="J54" s="147" t="s">
        <v>9</v>
      </c>
      <c r="K54" s="198"/>
      <c r="L54" s="106">
        <f>SUM(L46:L53)</f>
        <v>0</v>
      </c>
      <c r="M54" s="128">
        <f>SUM(M46:M53)</f>
        <v>0</v>
      </c>
      <c r="N54" s="105" t="s">
        <v>9</v>
      </c>
      <c r="O54" s="106">
        <f>SUM(O46:O53)</f>
        <v>0</v>
      </c>
      <c r="P54" s="128">
        <f>SUM(P46:P53)</f>
        <v>0</v>
      </c>
    </row>
    <row r="55" ht="14.25" thickBot="1"/>
    <row r="56" spans="1:16" s="65" customFormat="1" ht="17.25" customHeight="1" thickBot="1">
      <c r="A56" s="158" t="s">
        <v>266</v>
      </c>
      <c r="B56" s="70"/>
      <c r="C56" s="71" t="s">
        <v>131</v>
      </c>
      <c r="D56" s="72" t="s">
        <v>160</v>
      </c>
      <c r="E56" s="73"/>
      <c r="F56" s="74" t="s">
        <v>114</v>
      </c>
      <c r="G56" s="75">
        <f>SUM(B66,E66,H66,L66,O66)</f>
        <v>6130</v>
      </c>
      <c r="H56" s="76" t="s">
        <v>115</v>
      </c>
      <c r="I56" s="77">
        <f>SUM(C66,F66,I66,M66,P66)</f>
        <v>0</v>
      </c>
      <c r="J56" s="78"/>
      <c r="K56" s="78"/>
      <c r="L56" s="149"/>
      <c r="M56" s="150"/>
      <c r="N56" s="151"/>
      <c r="O56" s="152"/>
      <c r="P56" s="152"/>
    </row>
    <row r="57" spans="1:16" s="66" customFormat="1" ht="5.25" customHeight="1" thickBo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s="66" customFormat="1" ht="18" customHeight="1">
      <c r="A58" s="57" t="s">
        <v>0</v>
      </c>
      <c r="B58" s="58"/>
      <c r="C58" s="62"/>
      <c r="D58" s="58" t="s">
        <v>1</v>
      </c>
      <c r="E58" s="58"/>
      <c r="F58" s="62"/>
      <c r="G58" s="58" t="s">
        <v>2</v>
      </c>
      <c r="H58" s="58"/>
      <c r="I58" s="62"/>
      <c r="J58" s="58" t="s">
        <v>135</v>
      </c>
      <c r="K58" s="58"/>
      <c r="L58" s="58"/>
      <c r="M58" s="62"/>
      <c r="N58" s="58" t="s">
        <v>136</v>
      </c>
      <c r="O58" s="58"/>
      <c r="P58" s="62"/>
    </row>
    <row r="59" spans="1:16" s="65" customFormat="1" ht="15" customHeight="1">
      <c r="A59" s="218" t="s">
        <v>3</v>
      </c>
      <c r="B59" s="85" t="s">
        <v>117</v>
      </c>
      <c r="C59" s="86" t="s">
        <v>190</v>
      </c>
      <c r="D59" s="84" t="s">
        <v>3</v>
      </c>
      <c r="E59" s="85" t="s">
        <v>117</v>
      </c>
      <c r="F59" s="86" t="s">
        <v>190</v>
      </c>
      <c r="G59" s="84" t="s">
        <v>3</v>
      </c>
      <c r="H59" s="85" t="s">
        <v>117</v>
      </c>
      <c r="I59" s="86" t="s">
        <v>190</v>
      </c>
      <c r="J59" s="185" t="s">
        <v>3</v>
      </c>
      <c r="K59" s="197"/>
      <c r="L59" s="85" t="s">
        <v>117</v>
      </c>
      <c r="M59" s="86" t="s">
        <v>190</v>
      </c>
      <c r="N59" s="84" t="s">
        <v>3</v>
      </c>
      <c r="O59" s="85" t="s">
        <v>117</v>
      </c>
      <c r="P59" s="86" t="s">
        <v>190</v>
      </c>
    </row>
    <row r="60" spans="1:16" s="66" customFormat="1" ht="18" customHeight="1">
      <c r="A60" s="90" t="s">
        <v>90</v>
      </c>
      <c r="B60" s="91">
        <v>1460</v>
      </c>
      <c r="C60" s="89"/>
      <c r="D60" s="90" t="s">
        <v>89</v>
      </c>
      <c r="E60" s="92">
        <v>210</v>
      </c>
      <c r="F60" s="89"/>
      <c r="G60" s="90" t="s">
        <v>201</v>
      </c>
      <c r="H60" s="92">
        <v>1290</v>
      </c>
      <c r="I60" s="89"/>
      <c r="J60" s="143" t="s">
        <v>91</v>
      </c>
      <c r="K60" s="226" t="s">
        <v>235</v>
      </c>
      <c r="L60" s="92">
        <v>130</v>
      </c>
      <c r="M60" s="89"/>
      <c r="N60" s="157"/>
      <c r="O60" s="92"/>
      <c r="P60" s="89"/>
    </row>
    <row r="61" spans="1:16" s="66" customFormat="1" ht="18" customHeight="1">
      <c r="A61" s="90" t="s">
        <v>200</v>
      </c>
      <c r="B61" s="91">
        <v>680</v>
      </c>
      <c r="C61" s="89"/>
      <c r="D61" s="90" t="s">
        <v>88</v>
      </c>
      <c r="E61" s="92">
        <v>500</v>
      </c>
      <c r="F61" s="89"/>
      <c r="G61" s="90" t="s">
        <v>92</v>
      </c>
      <c r="H61" s="92">
        <v>570</v>
      </c>
      <c r="I61" s="89"/>
      <c r="J61" s="187"/>
      <c r="K61" s="234"/>
      <c r="L61" s="104"/>
      <c r="M61" s="235"/>
      <c r="N61" s="157"/>
      <c r="O61" s="92"/>
      <c r="P61" s="89"/>
    </row>
    <row r="62" spans="1:16" s="66" customFormat="1" ht="18" customHeight="1">
      <c r="A62" s="90" t="s">
        <v>249</v>
      </c>
      <c r="B62" s="91">
        <v>20</v>
      </c>
      <c r="C62" s="89"/>
      <c r="D62" s="90" t="s">
        <v>94</v>
      </c>
      <c r="E62" s="92">
        <v>1130</v>
      </c>
      <c r="F62" s="89"/>
      <c r="G62" s="90"/>
      <c r="H62" s="92"/>
      <c r="I62" s="89"/>
      <c r="J62" s="187"/>
      <c r="K62" s="234"/>
      <c r="L62" s="104"/>
      <c r="M62" s="235"/>
      <c r="N62" s="161"/>
      <c r="O62" s="92"/>
      <c r="P62" s="89"/>
    </row>
    <row r="63" spans="1:16" s="66" customFormat="1" ht="18" customHeight="1">
      <c r="A63" s="90"/>
      <c r="B63" s="91"/>
      <c r="C63" s="89"/>
      <c r="D63" s="90" t="s">
        <v>93</v>
      </c>
      <c r="E63" s="92">
        <v>140</v>
      </c>
      <c r="F63" s="89"/>
      <c r="G63" s="90"/>
      <c r="H63" s="92"/>
      <c r="I63" s="89"/>
      <c r="J63" s="143"/>
      <c r="K63" s="227"/>
      <c r="L63" s="92"/>
      <c r="M63" s="89"/>
      <c r="N63" s="161"/>
      <c r="O63" s="92"/>
      <c r="P63" s="89"/>
    </row>
    <row r="64" spans="1:16" s="66" customFormat="1" ht="18" customHeight="1">
      <c r="A64" s="90"/>
      <c r="B64" s="91"/>
      <c r="C64" s="89"/>
      <c r="D64" s="90"/>
      <c r="E64" s="92"/>
      <c r="F64" s="89"/>
      <c r="G64" s="154"/>
      <c r="H64" s="125"/>
      <c r="I64" s="89"/>
      <c r="J64" s="143"/>
      <c r="K64" s="227"/>
      <c r="L64" s="92"/>
      <c r="M64" s="89"/>
      <c r="N64" s="90"/>
      <c r="O64" s="92"/>
      <c r="P64" s="89"/>
    </row>
    <row r="65" spans="1:16" s="66" customFormat="1" ht="18" customHeight="1">
      <c r="A65" s="90"/>
      <c r="B65" s="91"/>
      <c r="C65" s="89"/>
      <c r="D65" s="90"/>
      <c r="E65" s="92"/>
      <c r="F65" s="89"/>
      <c r="G65" s="114"/>
      <c r="H65" s="156"/>
      <c r="I65" s="89"/>
      <c r="J65" s="143"/>
      <c r="K65" s="228"/>
      <c r="L65" s="92"/>
      <c r="M65" s="89"/>
      <c r="N65" s="90"/>
      <c r="O65" s="92"/>
      <c r="P65" s="89"/>
    </row>
    <row r="66" spans="1:16" s="66" customFormat="1" ht="18" customHeight="1" thickBot="1">
      <c r="A66" s="105" t="s">
        <v>9</v>
      </c>
      <c r="B66" s="106">
        <f>SUM(B60:B65)</f>
        <v>2160</v>
      </c>
      <c r="C66" s="128">
        <f>SUM(C60:C65)</f>
        <v>0</v>
      </c>
      <c r="D66" s="105" t="s">
        <v>9</v>
      </c>
      <c r="E66" s="106">
        <f>SUM(E60:E65)</f>
        <v>1980</v>
      </c>
      <c r="F66" s="128">
        <f>SUM(F60:F65)</f>
        <v>0</v>
      </c>
      <c r="G66" s="105" t="s">
        <v>9</v>
      </c>
      <c r="H66" s="106">
        <f>SUM(H60:H65)</f>
        <v>1860</v>
      </c>
      <c r="I66" s="128">
        <f>SUM(I60:I65)</f>
        <v>0</v>
      </c>
      <c r="J66" s="147" t="s">
        <v>9</v>
      </c>
      <c r="K66" s="229"/>
      <c r="L66" s="106">
        <f>SUM(L60:L65)</f>
        <v>130</v>
      </c>
      <c r="M66" s="128">
        <f>SUM(M60:M65)</f>
        <v>0</v>
      </c>
      <c r="N66" s="105" t="s">
        <v>9</v>
      </c>
      <c r="O66" s="106">
        <f>SUM(O60:O65)</f>
        <v>0</v>
      </c>
      <c r="P66" s="128">
        <f>SUM(P60:P65)</f>
        <v>0</v>
      </c>
    </row>
    <row r="67" s="66" customFormat="1" ht="15" customHeight="1" thickBot="1">
      <c r="N67" s="108"/>
    </row>
    <row r="68" spans="1:16" s="65" customFormat="1" ht="17.25" customHeight="1" thickBot="1">
      <c r="A68" s="158" t="s">
        <v>266</v>
      </c>
      <c r="B68" s="70"/>
      <c r="C68" s="71" t="s">
        <v>132</v>
      </c>
      <c r="D68" s="72" t="s">
        <v>161</v>
      </c>
      <c r="E68" s="73"/>
      <c r="F68" s="74" t="s">
        <v>114</v>
      </c>
      <c r="G68" s="75">
        <f>SUM(B78,E78,H78,L78,O78)</f>
        <v>5230</v>
      </c>
      <c r="H68" s="76" t="s">
        <v>115</v>
      </c>
      <c r="I68" s="77">
        <f>SUM(C78,F78,I78,M78,P78)</f>
        <v>0</v>
      </c>
      <c r="J68" s="78"/>
      <c r="K68" s="78"/>
      <c r="L68" s="81"/>
      <c r="M68" s="81"/>
      <c r="N68" s="109"/>
      <c r="O68" s="81"/>
      <c r="P68" s="81"/>
    </row>
    <row r="69" spans="1:16" s="66" customFormat="1" ht="5.25" customHeight="1" thickBo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1:16" s="66" customFormat="1" ht="18" customHeight="1">
      <c r="A70" s="57" t="s">
        <v>0</v>
      </c>
      <c r="B70" s="58"/>
      <c r="C70" s="62"/>
      <c r="D70" s="58" t="s">
        <v>1</v>
      </c>
      <c r="E70" s="58"/>
      <c r="F70" s="62"/>
      <c r="G70" s="58" t="s">
        <v>2</v>
      </c>
      <c r="H70" s="58"/>
      <c r="I70" s="62"/>
      <c r="J70" s="58" t="s">
        <v>135</v>
      </c>
      <c r="K70" s="58"/>
      <c r="L70" s="58"/>
      <c r="M70" s="62"/>
      <c r="N70" s="58" t="s">
        <v>136</v>
      </c>
      <c r="O70" s="58"/>
      <c r="P70" s="62"/>
    </row>
    <row r="71" spans="1:16" s="65" customFormat="1" ht="15" customHeight="1">
      <c r="A71" s="218" t="s">
        <v>3</v>
      </c>
      <c r="B71" s="85" t="s">
        <v>117</v>
      </c>
      <c r="C71" s="86" t="s">
        <v>190</v>
      </c>
      <c r="D71" s="84" t="s">
        <v>3</v>
      </c>
      <c r="E71" s="85" t="s">
        <v>117</v>
      </c>
      <c r="F71" s="86" t="s">
        <v>190</v>
      </c>
      <c r="G71" s="84" t="s">
        <v>3</v>
      </c>
      <c r="H71" s="85" t="s">
        <v>117</v>
      </c>
      <c r="I71" s="86" t="s">
        <v>190</v>
      </c>
      <c r="J71" s="185" t="s">
        <v>3</v>
      </c>
      <c r="K71" s="197"/>
      <c r="L71" s="85" t="s">
        <v>117</v>
      </c>
      <c r="M71" s="86" t="s">
        <v>190</v>
      </c>
      <c r="N71" s="84" t="s">
        <v>3</v>
      </c>
      <c r="O71" s="85" t="s">
        <v>117</v>
      </c>
      <c r="P71" s="86" t="s">
        <v>190</v>
      </c>
    </row>
    <row r="72" spans="1:16" s="66" customFormat="1" ht="18" customHeight="1">
      <c r="A72" s="90" t="s">
        <v>97</v>
      </c>
      <c r="B72" s="91">
        <v>430</v>
      </c>
      <c r="C72" s="89"/>
      <c r="D72" s="90" t="s">
        <v>95</v>
      </c>
      <c r="E72" s="92">
        <v>720</v>
      </c>
      <c r="F72" s="89"/>
      <c r="G72" s="90" t="s">
        <v>95</v>
      </c>
      <c r="H72" s="92">
        <v>800</v>
      </c>
      <c r="I72" s="89"/>
      <c r="J72" s="187"/>
      <c r="K72" s="234"/>
      <c r="L72" s="104"/>
      <c r="M72" s="235"/>
      <c r="N72" s="157"/>
      <c r="O72" s="92"/>
      <c r="P72" s="89"/>
    </row>
    <row r="73" spans="1:16" s="66" customFormat="1" ht="18" customHeight="1">
      <c r="A73" s="90" t="s">
        <v>203</v>
      </c>
      <c r="B73" s="91">
        <v>240</v>
      </c>
      <c r="C73" s="89"/>
      <c r="D73" s="90" t="s">
        <v>96</v>
      </c>
      <c r="E73" s="92">
        <v>760</v>
      </c>
      <c r="F73" s="89"/>
      <c r="G73" s="90" t="s">
        <v>96</v>
      </c>
      <c r="H73" s="92">
        <v>770</v>
      </c>
      <c r="I73" s="89"/>
      <c r="J73" s="187"/>
      <c r="K73" s="234"/>
      <c r="L73" s="104"/>
      <c r="M73" s="235"/>
      <c r="N73" s="157"/>
      <c r="O73" s="92"/>
      <c r="P73" s="89"/>
    </row>
    <row r="74" spans="1:16" s="66" customFormat="1" ht="18" customHeight="1">
      <c r="A74" s="90"/>
      <c r="B74" s="91"/>
      <c r="C74" s="89"/>
      <c r="D74" s="90" t="s">
        <v>97</v>
      </c>
      <c r="E74" s="92">
        <v>510</v>
      </c>
      <c r="F74" s="89"/>
      <c r="G74" s="90" t="s">
        <v>97</v>
      </c>
      <c r="H74" s="92">
        <v>1000</v>
      </c>
      <c r="I74" s="89"/>
      <c r="J74" s="143"/>
      <c r="K74" s="199"/>
      <c r="L74" s="92"/>
      <c r="M74" s="89"/>
      <c r="N74" s="157"/>
      <c r="O74" s="92"/>
      <c r="P74" s="89"/>
    </row>
    <row r="75" spans="1:16" s="66" customFormat="1" ht="18" customHeight="1">
      <c r="A75" s="90"/>
      <c r="B75" s="91"/>
      <c r="C75" s="89"/>
      <c r="D75" s="90"/>
      <c r="E75" s="92"/>
      <c r="F75" s="89"/>
      <c r="G75" s="90"/>
      <c r="H75" s="92"/>
      <c r="I75" s="89"/>
      <c r="J75" s="143"/>
      <c r="K75" s="199"/>
      <c r="L75" s="92"/>
      <c r="M75" s="89"/>
      <c r="N75" s="155"/>
      <c r="O75" s="92"/>
      <c r="P75" s="89"/>
    </row>
    <row r="76" spans="1:16" s="66" customFormat="1" ht="18" customHeight="1">
      <c r="A76" s="90" t="s">
        <v>95</v>
      </c>
      <c r="B76" s="91"/>
      <c r="C76" s="89"/>
      <c r="D76" s="90"/>
      <c r="E76" s="92"/>
      <c r="F76" s="89"/>
      <c r="G76" s="90"/>
      <c r="H76" s="92"/>
      <c r="I76" s="153"/>
      <c r="J76" s="143"/>
      <c r="K76" s="199"/>
      <c r="L76" s="217"/>
      <c r="M76" s="126"/>
      <c r="N76" s="155"/>
      <c r="O76" s="92"/>
      <c r="P76" s="89"/>
    </row>
    <row r="77" spans="1:16" s="66" customFormat="1" ht="18" customHeight="1">
      <c r="A77" s="90" t="s">
        <v>96</v>
      </c>
      <c r="B77" s="91"/>
      <c r="C77" s="89"/>
      <c r="D77" s="90"/>
      <c r="E77" s="92"/>
      <c r="F77" s="89"/>
      <c r="G77" s="90"/>
      <c r="H77" s="92"/>
      <c r="I77" s="89"/>
      <c r="J77" s="143"/>
      <c r="K77" s="155"/>
      <c r="L77" s="92"/>
      <c r="M77" s="89"/>
      <c r="N77" s="90"/>
      <c r="O77" s="92"/>
      <c r="P77" s="89"/>
    </row>
    <row r="78" spans="1:16" s="66" customFormat="1" ht="18" customHeight="1" thickBot="1">
      <c r="A78" s="105" t="s">
        <v>9</v>
      </c>
      <c r="B78" s="106">
        <f>SUM(B72:B77)</f>
        <v>670</v>
      </c>
      <c r="C78" s="128">
        <f>SUM(C72:C77)</f>
        <v>0</v>
      </c>
      <c r="D78" s="105" t="s">
        <v>9</v>
      </c>
      <c r="E78" s="106">
        <f>SUM(E72:E77)</f>
        <v>1990</v>
      </c>
      <c r="F78" s="128">
        <f>SUM(F72:F77)</f>
        <v>0</v>
      </c>
      <c r="G78" s="105" t="s">
        <v>9</v>
      </c>
      <c r="H78" s="106">
        <f>SUM(H72:H77)</f>
        <v>2570</v>
      </c>
      <c r="I78" s="128">
        <f>SUM(I72:I77)</f>
        <v>0</v>
      </c>
      <c r="J78" s="147" t="s">
        <v>9</v>
      </c>
      <c r="K78" s="198"/>
      <c r="L78" s="106">
        <f>SUM(L72:L77)</f>
        <v>0</v>
      </c>
      <c r="M78" s="128">
        <f>SUM(M72:M77)</f>
        <v>0</v>
      </c>
      <c r="N78" s="105" t="s">
        <v>9</v>
      </c>
      <c r="O78" s="106">
        <f>SUM(O72:O77)</f>
        <v>0</v>
      </c>
      <c r="P78" s="128">
        <f>SUM(P72:P77)</f>
        <v>0</v>
      </c>
    </row>
    <row r="79" ht="13.5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4">
    <mergeCell ref="L2:M2"/>
    <mergeCell ref="A2:D2"/>
    <mergeCell ref="E2:G2"/>
    <mergeCell ref="I2:J2"/>
  </mergeCells>
  <conditionalFormatting sqref="C8:C12 F8:F12 I8:I12 M8:M12 P8:P12 C19:C26 F19:F26 I19:I26 P19:P26 C33:C39 F33:F39 I33:I39 P33:P39 C46:C53 F46:F53 P46:P53 M19 M21:M26 M50:M53 M46:M48 M62:M65 M60 I46:I53 C76:C77 C72:C73">
    <cfRule type="cellIs" priority="10" dxfId="28" operator="greaterThan" stopIfTrue="1">
      <formula>B8</formula>
    </cfRule>
  </conditionalFormatting>
  <conditionalFormatting sqref="C60:C65 F60:F65 I60:I65 P60:P65 F72:F77 I72:I77 M74:M77 P72:P77">
    <cfRule type="cellIs" priority="9" dxfId="28" operator="greaterThan" stopIfTrue="1">
      <formula>B60</formula>
    </cfRule>
  </conditionalFormatting>
  <conditionalFormatting sqref="M20">
    <cfRule type="cellIs" priority="8" dxfId="28" operator="greaterThan" stopIfTrue="1">
      <formula>L20</formula>
    </cfRule>
  </conditionalFormatting>
  <conditionalFormatting sqref="M35:M39">
    <cfRule type="cellIs" priority="17" dxfId="28" operator="greaterThan" stopIfTrue="1">
      <formula>L37</formula>
    </cfRule>
  </conditionalFormatting>
  <conditionalFormatting sqref="M33">
    <cfRule type="cellIs" priority="7" dxfId="28" operator="greaterThan" stopIfTrue="1">
      <formula>L35</formula>
    </cfRule>
  </conditionalFormatting>
  <conditionalFormatting sqref="M34">
    <cfRule type="cellIs" priority="6" dxfId="28" operator="greaterThan" stopIfTrue="1">
      <formula>L36</formula>
    </cfRule>
  </conditionalFormatting>
  <conditionalFormatting sqref="M49">
    <cfRule type="cellIs" priority="5" dxfId="28" operator="greaterThan" stopIfTrue="1">
      <formula>L49</formula>
    </cfRule>
  </conditionalFormatting>
  <conditionalFormatting sqref="M61">
    <cfRule type="cellIs" priority="4" dxfId="28" operator="greaterThan" stopIfTrue="1">
      <formula>L61</formula>
    </cfRule>
  </conditionalFormatting>
  <conditionalFormatting sqref="M72">
    <cfRule type="cellIs" priority="3" dxfId="28" operator="greaterThan" stopIfTrue="1">
      <formula>L72</formula>
    </cfRule>
  </conditionalFormatting>
  <conditionalFormatting sqref="M73">
    <cfRule type="cellIs" priority="2" dxfId="28" operator="greaterThan" stopIfTrue="1">
      <formula>L73</formula>
    </cfRule>
  </conditionalFormatting>
  <conditionalFormatting sqref="C74:C75">
    <cfRule type="cellIs" priority="1" dxfId="28" operator="greaterThan" stopIfTrue="1">
      <formula>B74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5" r:id="rId4"/>
  <headerFooter alignWithMargins="0">
    <oddHeader>&amp;L&amp;"ＭＳ Ｐ明朝,太字"&amp;16折込広告企画書　北九州地区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R24" sqref="R24"/>
    </sheetView>
  </sheetViews>
  <sheetFormatPr defaultColWidth="9.00390625" defaultRowHeight="13.5"/>
  <cols>
    <col min="1" max="1" width="22.125" style="5" customWidth="1"/>
    <col min="2" max="15" width="10.625" style="5" customWidth="1"/>
    <col min="16" max="16384" width="9.00390625" style="5" customWidth="1"/>
  </cols>
  <sheetData>
    <row r="1" spans="1:15" s="6" customFormat="1" ht="15.75" customHeight="1">
      <c r="A1" s="34" t="s">
        <v>98</v>
      </c>
      <c r="B1" s="35"/>
      <c r="C1" s="35"/>
      <c r="D1" s="36" t="s">
        <v>99</v>
      </c>
      <c r="E1" s="37"/>
      <c r="F1" s="38"/>
      <c r="G1" s="36" t="s">
        <v>100</v>
      </c>
      <c r="H1" s="38"/>
      <c r="I1" s="36" t="s">
        <v>101</v>
      </c>
      <c r="J1" s="35"/>
      <c r="K1" s="36" t="s">
        <v>102</v>
      </c>
      <c r="L1" s="39"/>
      <c r="M1" s="5"/>
      <c r="N1" s="5"/>
      <c r="O1" s="5"/>
    </row>
    <row r="2" spans="1:16" ht="33.75" customHeight="1" thickBot="1">
      <c r="A2" s="40">
        <f>'門司区・小倉北区'!$A$2</f>
        <v>0</v>
      </c>
      <c r="B2" s="41"/>
      <c r="C2" s="42"/>
      <c r="D2" s="243" t="str">
        <f>'門司区・小倉北区'!F2</f>
        <v>令和　　年　　月　　日</v>
      </c>
      <c r="E2" s="244"/>
      <c r="F2" s="245"/>
      <c r="G2" s="43">
        <f>'門司区・小倉北区'!$I$2</f>
        <v>0</v>
      </c>
      <c r="H2" s="44"/>
      <c r="I2" s="45">
        <f>'門司区・小倉北区'!$J$2</f>
        <v>0</v>
      </c>
      <c r="J2" s="46"/>
      <c r="K2" s="47"/>
      <c r="L2" s="48"/>
      <c r="M2" s="7"/>
      <c r="N2" s="8"/>
      <c r="O2" s="9"/>
      <c r="P2" s="10"/>
    </row>
    <row r="3" spans="1:16" ht="15" customHeight="1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1"/>
      <c r="M3" s="49" t="s">
        <v>183</v>
      </c>
      <c r="N3" s="50"/>
      <c r="O3" s="13"/>
      <c r="P3" s="10"/>
    </row>
    <row r="4" spans="1:16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1" t="s">
        <v>184</v>
      </c>
      <c r="N4" s="52"/>
      <c r="O4" s="13"/>
      <c r="P4" s="10"/>
    </row>
    <row r="5" spans="1:16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4"/>
      <c r="O5" s="13"/>
      <c r="P5" s="10"/>
    </row>
    <row r="6" spans="1:15" s="15" customFormat="1" ht="30" customHeight="1">
      <c r="A6" s="28" t="s">
        <v>103</v>
      </c>
      <c r="B6" s="30" t="s">
        <v>0</v>
      </c>
      <c r="C6" s="29"/>
      <c r="D6" s="30" t="s">
        <v>1</v>
      </c>
      <c r="E6" s="29"/>
      <c r="F6" s="30" t="s">
        <v>2</v>
      </c>
      <c r="G6" s="29"/>
      <c r="H6" s="30" t="s">
        <v>176</v>
      </c>
      <c r="I6" s="29"/>
      <c r="J6" s="30" t="s">
        <v>136</v>
      </c>
      <c r="K6" s="29"/>
      <c r="L6" s="31"/>
      <c r="M6" s="29"/>
      <c r="N6" s="220" t="s">
        <v>104</v>
      </c>
      <c r="O6" s="32"/>
    </row>
    <row r="7" spans="1:15" s="15" customFormat="1" ht="30" customHeight="1">
      <c r="A7" s="55"/>
      <c r="B7" s="179" t="s">
        <v>117</v>
      </c>
      <c r="C7" s="180" t="s">
        <v>190</v>
      </c>
      <c r="D7" s="179" t="s">
        <v>117</v>
      </c>
      <c r="E7" s="180" t="s">
        <v>190</v>
      </c>
      <c r="F7" s="179" t="s">
        <v>117</v>
      </c>
      <c r="G7" s="180" t="s">
        <v>190</v>
      </c>
      <c r="H7" s="179" t="s">
        <v>117</v>
      </c>
      <c r="I7" s="180" t="s">
        <v>190</v>
      </c>
      <c r="J7" s="179" t="s">
        <v>117</v>
      </c>
      <c r="K7" s="180" t="s">
        <v>190</v>
      </c>
      <c r="L7" s="56"/>
      <c r="M7" s="178"/>
      <c r="N7" s="179" t="s">
        <v>117</v>
      </c>
      <c r="O7" s="181" t="s">
        <v>190</v>
      </c>
    </row>
    <row r="8" spans="1:15" ht="27.75" customHeight="1">
      <c r="A8" s="26" t="s">
        <v>164</v>
      </c>
      <c r="B8" s="20">
        <f>'門司区・小倉北区'!C26</f>
        <v>8030</v>
      </c>
      <c r="C8" s="3">
        <f>'門司区・小倉北区'!D26</f>
        <v>0</v>
      </c>
      <c r="D8" s="20">
        <f>'門司区・小倉北区'!F26</f>
        <v>4880</v>
      </c>
      <c r="E8" s="3">
        <f>'門司区・小倉北区'!G26</f>
        <v>0</v>
      </c>
      <c r="F8" s="20">
        <f>'門司区・小倉北区'!I26</f>
        <v>6620</v>
      </c>
      <c r="G8" s="3">
        <f>'門司区・小倉北区'!J26</f>
        <v>0</v>
      </c>
      <c r="H8" s="20">
        <f>'門司区・小倉北区'!L26</f>
        <v>70</v>
      </c>
      <c r="I8" s="3">
        <f>'門司区・小倉北区'!M26</f>
        <v>0</v>
      </c>
      <c r="J8" s="20">
        <f>'門司区・小倉北区'!O26</f>
        <v>0</v>
      </c>
      <c r="K8" s="3">
        <f>'門司区・小倉北区'!P26</f>
        <v>0</v>
      </c>
      <c r="L8" s="20"/>
      <c r="M8" s="3"/>
      <c r="N8" s="53">
        <f aca="true" t="shared" si="0" ref="N8:O14">SUM(B8,D8,F8,H8,J8)</f>
        <v>19600</v>
      </c>
      <c r="O8" s="54">
        <f t="shared" si="0"/>
        <v>0</v>
      </c>
    </row>
    <row r="9" spans="1:15" ht="27.75" customHeight="1">
      <c r="A9" s="24" t="s">
        <v>165</v>
      </c>
      <c r="B9" s="19">
        <f>'門司区・小倉北区'!C57</f>
        <v>15510</v>
      </c>
      <c r="C9" s="1">
        <f>'門司区・小倉北区'!D57</f>
        <v>0</v>
      </c>
      <c r="D9" s="19">
        <f>'門司区・小倉北区'!F57</f>
        <v>12560</v>
      </c>
      <c r="E9" s="1">
        <f>'門司区・小倉北区'!G57</f>
        <v>0</v>
      </c>
      <c r="F9" s="19">
        <f>'門司区・小倉北区'!I57</f>
        <v>7940</v>
      </c>
      <c r="G9" s="1">
        <f>'門司区・小倉北区'!J57</f>
        <v>0</v>
      </c>
      <c r="H9" s="19">
        <f>'門司区・小倉北区'!L57</f>
        <v>0</v>
      </c>
      <c r="I9" s="1">
        <f>'門司区・小倉北区'!M57</f>
        <v>0</v>
      </c>
      <c r="J9" s="19">
        <f>'門司区・小倉北区'!O57</f>
        <v>0</v>
      </c>
      <c r="K9" s="1">
        <f>'門司区・小倉北区'!P57</f>
        <v>0</v>
      </c>
      <c r="L9" s="19"/>
      <c r="M9" s="1"/>
      <c r="N9" s="22">
        <f t="shared" si="0"/>
        <v>36010</v>
      </c>
      <c r="O9" s="23">
        <f t="shared" si="0"/>
        <v>0</v>
      </c>
    </row>
    <row r="10" spans="1:15" ht="27.75" customHeight="1">
      <c r="A10" s="24" t="s">
        <v>166</v>
      </c>
      <c r="B10" s="19">
        <f>'小倉南区・八幡東区'!C27</f>
        <v>17770</v>
      </c>
      <c r="C10" s="1">
        <f>'小倉南区・八幡東区'!D27</f>
        <v>0</v>
      </c>
      <c r="D10" s="19">
        <f>'小倉南区・八幡東区'!F27</f>
        <v>11800</v>
      </c>
      <c r="E10" s="1">
        <f>'小倉南区・八幡東区'!G27</f>
        <v>0</v>
      </c>
      <c r="F10" s="19">
        <f>'小倉南区・八幡東区'!I27</f>
        <v>10600</v>
      </c>
      <c r="G10" s="1">
        <f>'小倉南区・八幡東区'!J27</f>
        <v>0</v>
      </c>
      <c r="H10" s="19">
        <f>'小倉南区・八幡東区'!L27</f>
        <v>0</v>
      </c>
      <c r="I10" s="1">
        <f>'小倉南区・八幡東区'!M27</f>
        <v>0</v>
      </c>
      <c r="J10" s="19">
        <f>'小倉南区・八幡東区'!O27</f>
        <v>0</v>
      </c>
      <c r="K10" s="1">
        <f>'小倉南区・八幡東区'!P27</f>
        <v>0</v>
      </c>
      <c r="L10" s="19"/>
      <c r="M10" s="1"/>
      <c r="N10" s="22">
        <f t="shared" si="0"/>
        <v>40170</v>
      </c>
      <c r="O10" s="23">
        <f t="shared" si="0"/>
        <v>0</v>
      </c>
    </row>
    <row r="11" spans="1:15" ht="27.75" customHeight="1">
      <c r="A11" s="24" t="s">
        <v>167</v>
      </c>
      <c r="B11" s="19">
        <f>'小倉南区・八幡東区'!C45</f>
        <v>4090</v>
      </c>
      <c r="C11" s="1">
        <f>'小倉南区・八幡東区'!D45</f>
        <v>0</v>
      </c>
      <c r="D11" s="19">
        <f>'小倉南区・八幡東区'!F45</f>
        <v>4390</v>
      </c>
      <c r="E11" s="1">
        <f>'小倉南区・八幡東区'!G45</f>
        <v>0</v>
      </c>
      <c r="F11" s="19">
        <f>'小倉南区・八幡東区'!I45</f>
        <v>2800</v>
      </c>
      <c r="G11" s="1">
        <f>'小倉南区・八幡東区'!J45</f>
        <v>0</v>
      </c>
      <c r="H11" s="19">
        <f>'小倉南区・八幡東区'!L45</f>
        <v>0</v>
      </c>
      <c r="I11" s="1">
        <f>'小倉南区・八幡東区'!M45</f>
        <v>0</v>
      </c>
      <c r="J11" s="19">
        <f>'小倉南区・八幡東区'!O45</f>
        <v>0</v>
      </c>
      <c r="K11" s="1">
        <f>'小倉南区・八幡東区'!P45</f>
        <v>0</v>
      </c>
      <c r="L11" s="19"/>
      <c r="M11" s="1"/>
      <c r="N11" s="22">
        <f t="shared" si="0"/>
        <v>11280</v>
      </c>
      <c r="O11" s="23">
        <f t="shared" si="0"/>
        <v>0</v>
      </c>
    </row>
    <row r="12" spans="1:15" ht="27.75" customHeight="1">
      <c r="A12" s="24" t="s">
        <v>106</v>
      </c>
      <c r="B12" s="19">
        <f>'八幡西区・戸畑区・若松区'!C37</f>
        <v>19590</v>
      </c>
      <c r="C12" s="1">
        <f>'八幡西区・戸畑区・若松区'!D37</f>
        <v>0</v>
      </c>
      <c r="D12" s="19">
        <f>'八幡西区・戸畑区・若松区'!F37</f>
        <v>15890</v>
      </c>
      <c r="E12" s="1">
        <f>'八幡西区・戸畑区・若松区'!G37</f>
        <v>0</v>
      </c>
      <c r="F12" s="19">
        <f>'八幡西区・戸畑区・若松区'!I37</f>
        <v>14020</v>
      </c>
      <c r="G12" s="1">
        <f>'八幡西区・戸畑区・若松区'!J37</f>
        <v>0</v>
      </c>
      <c r="H12" s="19">
        <f>'八幡西区・戸畑区・若松区'!L37</f>
        <v>2170</v>
      </c>
      <c r="I12" s="1">
        <f>'八幡西区・戸畑区・若松区'!M37</f>
        <v>0</v>
      </c>
      <c r="J12" s="19">
        <f>'八幡西区・戸畑区・若松区'!O37</f>
        <v>0</v>
      </c>
      <c r="K12" s="1">
        <f>'八幡西区・戸畑区・若松区'!P37</f>
        <v>0</v>
      </c>
      <c r="L12" s="19"/>
      <c r="M12" s="1"/>
      <c r="N12" s="22">
        <f t="shared" si="0"/>
        <v>51670</v>
      </c>
      <c r="O12" s="23">
        <f t="shared" si="0"/>
        <v>0</v>
      </c>
    </row>
    <row r="13" spans="1:15" ht="27.75" customHeight="1">
      <c r="A13" s="24" t="s">
        <v>107</v>
      </c>
      <c r="B13" s="19">
        <f>'八幡西区・戸畑区・若松区'!C52</f>
        <v>2110</v>
      </c>
      <c r="C13" s="1">
        <f>'八幡西区・戸畑区・若松区'!D52</f>
        <v>0</v>
      </c>
      <c r="D13" s="19">
        <f>'八幡西区・戸畑区・若松区'!F52</f>
        <v>3600</v>
      </c>
      <c r="E13" s="1">
        <f>'八幡西区・戸畑区・若松区'!G52</f>
        <v>0</v>
      </c>
      <c r="F13" s="19">
        <f>'八幡西区・戸畑区・若松区'!I52</f>
        <v>2330</v>
      </c>
      <c r="G13" s="1">
        <f>'八幡西区・戸畑区・若松区'!J52</f>
        <v>0</v>
      </c>
      <c r="H13" s="19">
        <f>'八幡西区・戸畑区・若松区'!L52</f>
        <v>0</v>
      </c>
      <c r="I13" s="1">
        <f>'八幡西区・戸畑区・若松区'!M52</f>
        <v>0</v>
      </c>
      <c r="J13" s="19">
        <f>'八幡西区・戸畑区・若松区'!O52</f>
        <v>0</v>
      </c>
      <c r="K13" s="1">
        <f>'八幡西区・戸畑区・若松区'!P52</f>
        <v>0</v>
      </c>
      <c r="L13" s="19"/>
      <c r="M13" s="1"/>
      <c r="N13" s="22">
        <f t="shared" si="0"/>
        <v>8040</v>
      </c>
      <c r="O13" s="23">
        <f t="shared" si="0"/>
        <v>0</v>
      </c>
    </row>
    <row r="14" spans="1:15" ht="27.75" customHeight="1">
      <c r="A14" s="166" t="s">
        <v>168</v>
      </c>
      <c r="B14" s="167">
        <f>'八幡西区・戸畑区・若松区'!C69</f>
        <v>6870</v>
      </c>
      <c r="C14" s="168">
        <f>'八幡西区・戸畑区・若松区'!D69</f>
        <v>0</v>
      </c>
      <c r="D14" s="167">
        <f>'八幡西区・戸畑区・若松区'!F69</f>
        <v>4210</v>
      </c>
      <c r="E14" s="168">
        <f>'八幡西区・戸畑区・若松区'!G69</f>
        <v>0</v>
      </c>
      <c r="F14" s="167">
        <f>'八幡西区・戸畑区・若松区'!I69</f>
        <v>3640</v>
      </c>
      <c r="G14" s="168">
        <f>'八幡西区・戸畑区・若松区'!J69</f>
        <v>0</v>
      </c>
      <c r="H14" s="167">
        <f>'八幡西区・戸畑区・若松区'!L69</f>
        <v>860</v>
      </c>
      <c r="I14" s="168">
        <f>'八幡西区・戸畑区・若松区'!M69</f>
        <v>0</v>
      </c>
      <c r="J14" s="167">
        <f>'八幡西区・戸畑区・若松区'!O69</f>
        <v>0</v>
      </c>
      <c r="K14" s="168">
        <f>'八幡西区・戸畑区・若松区'!P69</f>
        <v>0</v>
      </c>
      <c r="L14" s="167"/>
      <c r="M14" s="168"/>
      <c r="N14" s="169">
        <f t="shared" si="0"/>
        <v>15580</v>
      </c>
      <c r="O14" s="170">
        <f t="shared" si="0"/>
        <v>0</v>
      </c>
    </row>
    <row r="15" spans="1:15" ht="27.75" customHeight="1">
      <c r="A15" s="171" t="s">
        <v>169</v>
      </c>
      <c r="B15" s="172">
        <f aca="true" t="shared" si="1" ref="B15:K15">SUBTOTAL(9,B8:B14)</f>
        <v>73970</v>
      </c>
      <c r="C15" s="173">
        <f t="shared" si="1"/>
        <v>0</v>
      </c>
      <c r="D15" s="172">
        <f t="shared" si="1"/>
        <v>57330</v>
      </c>
      <c r="E15" s="173">
        <f t="shared" si="1"/>
        <v>0</v>
      </c>
      <c r="F15" s="172">
        <f t="shared" si="1"/>
        <v>47950</v>
      </c>
      <c r="G15" s="173">
        <f t="shared" si="1"/>
        <v>0</v>
      </c>
      <c r="H15" s="172">
        <f t="shared" si="1"/>
        <v>3100</v>
      </c>
      <c r="I15" s="173">
        <f t="shared" si="1"/>
        <v>0</v>
      </c>
      <c r="J15" s="172">
        <f t="shared" si="1"/>
        <v>0</v>
      </c>
      <c r="K15" s="173">
        <f t="shared" si="1"/>
        <v>0</v>
      </c>
      <c r="L15" s="174"/>
      <c r="M15" s="173"/>
      <c r="N15" s="175">
        <f>SUBTOTAL(9,N8:N14)</f>
        <v>182350</v>
      </c>
      <c r="O15" s="176">
        <f>SUBTOTAL(9,O8:O14)</f>
        <v>0</v>
      </c>
    </row>
    <row r="16" spans="1:15" ht="27.75" customHeight="1">
      <c r="A16" s="26" t="s">
        <v>108</v>
      </c>
      <c r="B16" s="20">
        <f>'中間市・遠賀郡・行橋市・京都郡・豊前市・築上郡'!B13</f>
        <v>2590</v>
      </c>
      <c r="C16" s="3">
        <f>'中間市・遠賀郡・行橋市・京都郡・豊前市・築上郡'!C13</f>
        <v>0</v>
      </c>
      <c r="D16" s="20">
        <f>'中間市・遠賀郡・行橋市・京都郡・豊前市・築上郡'!E13</f>
        <v>2080</v>
      </c>
      <c r="E16" s="3">
        <f>'中間市・遠賀郡・行橋市・京都郡・豊前市・築上郡'!F13</f>
        <v>0</v>
      </c>
      <c r="F16" s="20">
        <f>'中間市・遠賀郡・行橋市・京都郡・豊前市・築上郡'!H13</f>
        <v>2810</v>
      </c>
      <c r="G16" s="3">
        <f>'中間市・遠賀郡・行橋市・京都郡・豊前市・築上郡'!I13</f>
        <v>0</v>
      </c>
      <c r="H16" s="20">
        <f>'中間市・遠賀郡・行橋市・京都郡・豊前市・築上郡'!L13</f>
        <v>830</v>
      </c>
      <c r="I16" s="3">
        <f>'中間市・遠賀郡・行橋市・京都郡・豊前市・築上郡'!M13</f>
        <v>0</v>
      </c>
      <c r="J16" s="20">
        <f>'中間市・遠賀郡・行橋市・京都郡・豊前市・築上郡'!O13</f>
        <v>0</v>
      </c>
      <c r="K16" s="3">
        <f>'中間市・遠賀郡・行橋市・京都郡・豊前市・築上郡'!P13</f>
        <v>0</v>
      </c>
      <c r="L16" s="20"/>
      <c r="M16" s="3"/>
      <c r="N16" s="53">
        <f aca="true" t="shared" si="2" ref="N16:N21">SUM(B16,D16,F16,H16,J16)</f>
        <v>8310</v>
      </c>
      <c r="O16" s="54">
        <f aca="true" t="shared" si="3" ref="O16:O21">SUM(C16,E16,G16,I16,K16)</f>
        <v>0</v>
      </c>
    </row>
    <row r="17" spans="1:15" ht="27.75" customHeight="1">
      <c r="A17" s="24" t="s">
        <v>170</v>
      </c>
      <c r="B17" s="19">
        <f>'中間市・遠賀郡・行橋市・京都郡・豊前市・築上郡'!B27</f>
        <v>5440</v>
      </c>
      <c r="C17" s="1">
        <f>'中間市・遠賀郡・行橋市・京都郡・豊前市・築上郡'!C27</f>
        <v>0</v>
      </c>
      <c r="D17" s="19">
        <f>'中間市・遠賀郡・行橋市・京都郡・豊前市・築上郡'!E27</f>
        <v>5740</v>
      </c>
      <c r="E17" s="1">
        <f>'中間市・遠賀郡・行橋市・京都郡・豊前市・築上郡'!F27</f>
        <v>0</v>
      </c>
      <c r="F17" s="19">
        <f>'中間市・遠賀郡・行橋市・京都郡・豊前市・築上郡'!H27</f>
        <v>3770</v>
      </c>
      <c r="G17" s="1">
        <f>'中間市・遠賀郡・行橋市・京都郡・豊前市・築上郡'!I27</f>
        <v>0</v>
      </c>
      <c r="H17" s="19">
        <f>'中間市・遠賀郡・行橋市・京都郡・豊前市・築上郡'!L27</f>
        <v>50</v>
      </c>
      <c r="I17" s="1">
        <f>'中間市・遠賀郡・行橋市・京都郡・豊前市・築上郡'!M27</f>
        <v>0</v>
      </c>
      <c r="J17" s="19">
        <f>'中間市・遠賀郡・行橋市・京都郡・豊前市・築上郡'!O27</f>
        <v>0</v>
      </c>
      <c r="K17" s="1">
        <f>'中間市・遠賀郡・行橋市・京都郡・豊前市・築上郡'!P27</f>
        <v>0</v>
      </c>
      <c r="L17" s="19"/>
      <c r="M17" s="1"/>
      <c r="N17" s="22">
        <f t="shared" si="2"/>
        <v>15000</v>
      </c>
      <c r="O17" s="23">
        <f t="shared" si="3"/>
        <v>0</v>
      </c>
    </row>
    <row r="18" spans="1:15" ht="27.75" customHeight="1">
      <c r="A18" s="24" t="s">
        <v>171</v>
      </c>
      <c r="B18" s="19">
        <f>'中間市・遠賀郡・行橋市・京都郡・豊前市・築上郡'!B40</f>
        <v>6830</v>
      </c>
      <c r="C18" s="1">
        <f>'中間市・遠賀郡・行橋市・京都郡・豊前市・築上郡'!C40</f>
        <v>0</v>
      </c>
      <c r="D18" s="19">
        <f>'中間市・遠賀郡・行橋市・京都郡・豊前市・築上郡'!E40</f>
        <v>6320</v>
      </c>
      <c r="E18" s="1">
        <f>'中間市・遠賀郡・行橋市・京都郡・豊前市・築上郡'!F40</f>
        <v>0</v>
      </c>
      <c r="F18" s="19">
        <f>'中間市・遠賀郡・行橋市・京都郡・豊前市・築上郡'!H40</f>
        <v>2920</v>
      </c>
      <c r="G18" s="1">
        <f>'中間市・遠賀郡・行橋市・京都郡・豊前市・築上郡'!I40</f>
        <v>0</v>
      </c>
      <c r="H18" s="19">
        <f>'中間市・遠賀郡・行橋市・京都郡・豊前市・築上郡'!L40</f>
        <v>0</v>
      </c>
      <c r="I18" s="1">
        <f>'中間市・遠賀郡・行橋市・京都郡・豊前市・築上郡'!M40</f>
        <v>0</v>
      </c>
      <c r="J18" s="19">
        <f>'中間市・遠賀郡・行橋市・京都郡・豊前市・築上郡'!O40</f>
        <v>0</v>
      </c>
      <c r="K18" s="1">
        <f>'中間市・遠賀郡・行橋市・京都郡・豊前市・築上郡'!P40</f>
        <v>0</v>
      </c>
      <c r="L18" s="19"/>
      <c r="M18" s="1"/>
      <c r="N18" s="22">
        <f t="shared" si="2"/>
        <v>16070</v>
      </c>
      <c r="O18" s="23">
        <f t="shared" si="3"/>
        <v>0</v>
      </c>
    </row>
    <row r="19" spans="1:15" ht="27.75" customHeight="1">
      <c r="A19" s="24" t="s">
        <v>172</v>
      </c>
      <c r="B19" s="19">
        <f>'中間市・遠賀郡・行橋市・京都郡・豊前市・築上郡'!B54</f>
        <v>2010</v>
      </c>
      <c r="C19" s="1">
        <f>'中間市・遠賀郡・行橋市・京都郡・豊前市・築上郡'!C54</f>
        <v>0</v>
      </c>
      <c r="D19" s="19">
        <f>'中間市・遠賀郡・行橋市・京都郡・豊前市・築上郡'!E54</f>
        <v>4060</v>
      </c>
      <c r="E19" s="1">
        <f>'中間市・遠賀郡・行橋市・京都郡・豊前市・築上郡'!F54</f>
        <v>0</v>
      </c>
      <c r="F19" s="19">
        <f>'中間市・遠賀郡・行橋市・京都郡・豊前市・築上郡'!H54</f>
        <v>1790</v>
      </c>
      <c r="G19" s="1">
        <f>'中間市・遠賀郡・行橋市・京都郡・豊前市・築上郡'!I54</f>
        <v>0</v>
      </c>
      <c r="H19" s="19">
        <f>'中間市・遠賀郡・行橋市・京都郡・豊前市・築上郡'!L54</f>
        <v>0</v>
      </c>
      <c r="I19" s="1">
        <f>'中間市・遠賀郡・行橋市・京都郡・豊前市・築上郡'!M54</f>
        <v>0</v>
      </c>
      <c r="J19" s="19">
        <f>'中間市・遠賀郡・行橋市・京都郡・豊前市・築上郡'!O54</f>
        <v>0</v>
      </c>
      <c r="K19" s="1">
        <f>'中間市・遠賀郡・行橋市・京都郡・豊前市・築上郡'!P54</f>
        <v>0</v>
      </c>
      <c r="L19" s="19"/>
      <c r="M19" s="1"/>
      <c r="N19" s="22">
        <f t="shared" si="2"/>
        <v>7860</v>
      </c>
      <c r="O19" s="23">
        <f t="shared" si="3"/>
        <v>0</v>
      </c>
    </row>
    <row r="20" spans="1:15" ht="27.75" customHeight="1">
      <c r="A20" s="24" t="s">
        <v>109</v>
      </c>
      <c r="B20" s="19">
        <f>'中間市・遠賀郡・行橋市・京都郡・豊前市・築上郡'!B66</f>
        <v>2160</v>
      </c>
      <c r="C20" s="1">
        <f>'中間市・遠賀郡・行橋市・京都郡・豊前市・築上郡'!C66</f>
        <v>0</v>
      </c>
      <c r="D20" s="19">
        <f>'中間市・遠賀郡・行橋市・京都郡・豊前市・築上郡'!E66</f>
        <v>1980</v>
      </c>
      <c r="E20" s="1">
        <f>'中間市・遠賀郡・行橋市・京都郡・豊前市・築上郡'!F66</f>
        <v>0</v>
      </c>
      <c r="F20" s="19">
        <f>'中間市・遠賀郡・行橋市・京都郡・豊前市・築上郡'!H66</f>
        <v>1860</v>
      </c>
      <c r="G20" s="1">
        <f>'中間市・遠賀郡・行橋市・京都郡・豊前市・築上郡'!I66</f>
        <v>0</v>
      </c>
      <c r="H20" s="19">
        <f>'中間市・遠賀郡・行橋市・京都郡・豊前市・築上郡'!L66</f>
        <v>130</v>
      </c>
      <c r="I20" s="1">
        <f>'中間市・遠賀郡・行橋市・京都郡・豊前市・築上郡'!M66</f>
        <v>0</v>
      </c>
      <c r="J20" s="19">
        <f>'中間市・遠賀郡・行橋市・京都郡・豊前市・築上郡'!O66</f>
        <v>0</v>
      </c>
      <c r="K20" s="1">
        <f>'中間市・遠賀郡・行橋市・京都郡・豊前市・築上郡'!P66</f>
        <v>0</v>
      </c>
      <c r="L20" s="19"/>
      <c r="M20" s="1"/>
      <c r="N20" s="22">
        <f t="shared" si="2"/>
        <v>6130</v>
      </c>
      <c r="O20" s="23">
        <f t="shared" si="3"/>
        <v>0</v>
      </c>
    </row>
    <row r="21" spans="1:15" ht="27.75" customHeight="1">
      <c r="A21" s="166" t="s">
        <v>173</v>
      </c>
      <c r="B21" s="167">
        <f>'中間市・遠賀郡・行橋市・京都郡・豊前市・築上郡'!B78</f>
        <v>670</v>
      </c>
      <c r="C21" s="168">
        <f>'中間市・遠賀郡・行橋市・京都郡・豊前市・築上郡'!C78</f>
        <v>0</v>
      </c>
      <c r="D21" s="167">
        <f>'中間市・遠賀郡・行橋市・京都郡・豊前市・築上郡'!E78</f>
        <v>1990</v>
      </c>
      <c r="E21" s="168">
        <f>'中間市・遠賀郡・行橋市・京都郡・豊前市・築上郡'!F78</f>
        <v>0</v>
      </c>
      <c r="F21" s="167">
        <f>'中間市・遠賀郡・行橋市・京都郡・豊前市・築上郡'!H78</f>
        <v>2570</v>
      </c>
      <c r="G21" s="168">
        <f>'中間市・遠賀郡・行橋市・京都郡・豊前市・築上郡'!I78</f>
        <v>0</v>
      </c>
      <c r="H21" s="167">
        <f>'中間市・遠賀郡・行橋市・京都郡・豊前市・築上郡'!L78</f>
        <v>0</v>
      </c>
      <c r="I21" s="168">
        <f>'中間市・遠賀郡・行橋市・京都郡・豊前市・築上郡'!M78</f>
        <v>0</v>
      </c>
      <c r="J21" s="167">
        <f>'中間市・遠賀郡・行橋市・京都郡・豊前市・築上郡'!O78</f>
        <v>0</v>
      </c>
      <c r="K21" s="168">
        <f>'中間市・遠賀郡・行橋市・京都郡・豊前市・築上郡'!P78</f>
        <v>0</v>
      </c>
      <c r="L21" s="167"/>
      <c r="M21" s="168"/>
      <c r="N21" s="169">
        <f t="shared" si="2"/>
        <v>5230</v>
      </c>
      <c r="O21" s="170">
        <f t="shared" si="3"/>
        <v>0</v>
      </c>
    </row>
    <row r="22" spans="1:15" ht="27.75" customHeight="1">
      <c r="A22" s="171" t="s">
        <v>110</v>
      </c>
      <c r="B22" s="172">
        <f aca="true" t="shared" si="4" ref="B22:K22">SUBTOTAL(9,B16:B21)</f>
        <v>19700</v>
      </c>
      <c r="C22" s="173">
        <f t="shared" si="4"/>
        <v>0</v>
      </c>
      <c r="D22" s="172">
        <f t="shared" si="4"/>
        <v>22170</v>
      </c>
      <c r="E22" s="173">
        <f t="shared" si="4"/>
        <v>0</v>
      </c>
      <c r="F22" s="172">
        <f t="shared" si="4"/>
        <v>15720</v>
      </c>
      <c r="G22" s="173">
        <f t="shared" si="4"/>
        <v>0</v>
      </c>
      <c r="H22" s="172">
        <f t="shared" si="4"/>
        <v>1010</v>
      </c>
      <c r="I22" s="173">
        <f t="shared" si="4"/>
        <v>0</v>
      </c>
      <c r="J22" s="172">
        <f t="shared" si="4"/>
        <v>0</v>
      </c>
      <c r="K22" s="173">
        <f t="shared" si="4"/>
        <v>0</v>
      </c>
      <c r="L22" s="172"/>
      <c r="M22" s="173"/>
      <c r="N22" s="175">
        <f>SUBTOTAL(9,N16:N21)</f>
        <v>58600</v>
      </c>
      <c r="O22" s="176">
        <f>SUBTOTAL(9,O16:O21)</f>
        <v>0</v>
      </c>
    </row>
    <row r="23" spans="1:15" ht="27.75" customHeight="1">
      <c r="A23" s="26"/>
      <c r="B23" s="20"/>
      <c r="C23" s="3"/>
      <c r="D23" s="20"/>
      <c r="E23" s="3"/>
      <c r="F23" s="20"/>
      <c r="G23" s="3"/>
      <c r="H23" s="20"/>
      <c r="I23" s="3"/>
      <c r="J23" s="20"/>
      <c r="K23" s="3"/>
      <c r="L23" s="20"/>
      <c r="M23" s="3"/>
      <c r="N23" s="221"/>
      <c r="O23" s="177"/>
    </row>
    <row r="24" spans="1:15" s="16" customFormat="1" ht="27.75" customHeight="1">
      <c r="A24" s="25"/>
      <c r="B24" s="19"/>
      <c r="C24" s="1"/>
      <c r="D24" s="19"/>
      <c r="E24" s="1"/>
      <c r="F24" s="19"/>
      <c r="G24" s="1"/>
      <c r="H24" s="19"/>
      <c r="I24" s="1"/>
      <c r="J24" s="19"/>
      <c r="K24" s="1"/>
      <c r="L24" s="19"/>
      <c r="M24" s="1"/>
      <c r="N24" s="222"/>
      <c r="O24" s="2"/>
    </row>
    <row r="25" spans="1:15" ht="27.75" customHeight="1">
      <c r="A25" s="24"/>
      <c r="B25" s="19"/>
      <c r="C25" s="17"/>
      <c r="D25" s="19"/>
      <c r="E25" s="1"/>
      <c r="F25" s="19"/>
      <c r="G25" s="1"/>
      <c r="H25" s="19"/>
      <c r="I25" s="1"/>
      <c r="J25" s="19"/>
      <c r="K25" s="1"/>
      <c r="L25" s="19"/>
      <c r="M25" s="1"/>
      <c r="N25" s="22"/>
      <c r="O25" s="2"/>
    </row>
    <row r="26" spans="1:15" s="16" customFormat="1" ht="27.75" customHeight="1" thickBot="1">
      <c r="A26" s="27" t="s">
        <v>105</v>
      </c>
      <c r="B26" s="21">
        <f aca="true" t="shared" si="5" ref="B26:O26">SUBTOTAL(9,B8:B22)</f>
        <v>93670</v>
      </c>
      <c r="C26" s="4">
        <f t="shared" si="5"/>
        <v>0</v>
      </c>
      <c r="D26" s="21">
        <f t="shared" si="5"/>
        <v>79500</v>
      </c>
      <c r="E26" s="4">
        <f t="shared" si="5"/>
        <v>0</v>
      </c>
      <c r="F26" s="21">
        <f t="shared" si="5"/>
        <v>63670</v>
      </c>
      <c r="G26" s="4">
        <f t="shared" si="5"/>
        <v>0</v>
      </c>
      <c r="H26" s="21">
        <f t="shared" si="5"/>
        <v>4110</v>
      </c>
      <c r="I26" s="4">
        <f t="shared" si="5"/>
        <v>0</v>
      </c>
      <c r="J26" s="21">
        <f t="shared" si="5"/>
        <v>0</v>
      </c>
      <c r="K26" s="4">
        <f t="shared" si="5"/>
        <v>0</v>
      </c>
      <c r="L26" s="21">
        <f t="shared" si="5"/>
        <v>0</v>
      </c>
      <c r="M26" s="4">
        <f t="shared" si="5"/>
        <v>0</v>
      </c>
      <c r="N26" s="223">
        <f t="shared" si="5"/>
        <v>240950</v>
      </c>
      <c r="O26" s="33">
        <f t="shared" si="5"/>
        <v>0</v>
      </c>
    </row>
    <row r="27" spans="9:10" ht="13.5">
      <c r="I27" s="11"/>
      <c r="J27" s="18"/>
    </row>
    <row r="30" ht="13.5">
      <c r="G30" s="18"/>
    </row>
  </sheetData>
  <sheetProtection/>
  <mergeCells count="1">
    <mergeCell ref="D2:F2"/>
  </mergeCells>
  <printOptions/>
  <pageMargins left="0.7480314960629921" right="0.1968503937007874" top="1.062992125984252" bottom="0.1968503937007874" header="0.6692913385826772" footer="0.1968503937007874"/>
  <pageSetup horizontalDpi="600" verticalDpi="600" orientation="landscape" paperSize="9" scale="77" r:id="rId2"/>
  <headerFooter alignWithMargins="0">
    <oddHeader>&amp;L&amp;"ＭＳ Ｐ明朝,太字"&amp;18北九州地区 市郡別集計表　(06.04)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2024-03-12T09:39:18Z</cp:lastPrinted>
  <dcterms:created xsi:type="dcterms:W3CDTF">1997-07-03T14:59:59Z</dcterms:created>
  <dcterms:modified xsi:type="dcterms:W3CDTF">2024-03-12T09:47:29Z</dcterms:modified>
  <cp:category/>
  <cp:version/>
  <cp:contentType/>
  <cp:contentStatus/>
</cp:coreProperties>
</file>