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1000" activeTab="0"/>
  </bookViews>
  <sheets>
    <sheet name="広島市中区・南区・東区・安芸区・安佐南区" sheetId="1" r:id="rId1"/>
    <sheet name="安佐北区・広島市西区・佐伯区・廿日市市" sheetId="2" r:id="rId2"/>
    <sheet name="江田島市・安芸郡・大竹市・呉市" sheetId="3" r:id="rId3"/>
    <sheet name="東広島市・竹原市・豊田郡・山県郡・安芸高田市" sheetId="4" r:id="rId4"/>
    <sheet name="三次市・庄原市・神石郡・三原市・世羅郡" sheetId="5" r:id="rId5"/>
    <sheet name="尾道市・福山市・府中市" sheetId="6" r:id="rId6"/>
    <sheet name="広島市郡集計表" sheetId="7" r:id="rId7"/>
  </sheets>
  <definedNames>
    <definedName name="_xlnm.Print_Area" localSheetId="1">'安佐北区・広島市西区・佐伯区・廿日市市'!$A$1:$R$93</definedName>
    <definedName name="_xlnm.Print_Area" localSheetId="6">'広島市郡集計表'!$A$1:$Q$36</definedName>
    <definedName name="_xlnm.Print_Area" localSheetId="0">'広島市中区・南区・東区・安芸区・安佐南区'!$A$1:$R$87</definedName>
    <definedName name="_xlnm.Print_Area" localSheetId="2">'江田島市・安芸郡・大竹市・呉市'!$A$1:$R$90</definedName>
    <definedName name="_xlnm.Print_Area" localSheetId="4">'三次市・庄原市・神石郡・三原市・世羅郡'!$A$1:$R$91</definedName>
    <definedName name="_xlnm.Print_Area" localSheetId="3">'東広島市・竹原市・豊田郡・山県郡・安芸高田市'!$A$1:$R$92</definedName>
    <definedName name="_xlnm.Print_Area" localSheetId="5">'尾道市・福山市・府中市'!$A$1:$R$92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  <author>中道　眞佐美</author>
    <author>user010@城戸 武広</author>
  </authors>
  <commentList>
    <comment ref="P61" authorId="0">
      <text>
        <r>
          <rPr>
            <b/>
            <sz val="9"/>
            <rFont val="ＭＳ Ｐゴシック"/>
            <family val="3"/>
          </rPr>
          <t>安芸郡の坂を吸収:</t>
        </r>
        <r>
          <rPr>
            <sz val="9"/>
            <rFont val="ＭＳ Ｐゴシック"/>
            <family val="3"/>
          </rPr>
          <t xml:space="preserve">
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Ｒ3.12
150部増（朝日新聞　再編で朝日新聞を移管）</t>
        </r>
      </text>
    </comment>
    <comment ref="P10" authorId="0">
      <text>
        <r>
          <rPr>
            <sz val="9"/>
            <color indexed="10"/>
            <rFont val="ＭＳ Ｐゴシック"/>
            <family val="3"/>
          </rPr>
          <t>Ｈ１９．６．１２より、大手町の一部を吸収
Ｈ２２．２より、産経含む</t>
        </r>
      </text>
    </comment>
    <comment ref="P8" authorId="0">
      <text>
        <r>
          <rPr>
            <sz val="9"/>
            <color indexed="10"/>
            <rFont val="ＭＳ Ｐゴシック"/>
            <family val="3"/>
          </rPr>
          <t>Ｒ3.12
200部増（朝日新聞　再編で朝日新聞を移管）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Ｈ２２．２より、毎日、産経含む</t>
        </r>
      </text>
    </comment>
    <comment ref="P12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Ｈ２２．２より、産経含む</t>
        </r>
      </text>
    </comment>
    <comment ref="P14" authorId="0">
      <text>
        <r>
          <rPr>
            <sz val="9"/>
            <color indexed="10"/>
            <rFont val="ＭＳ Ｐゴシック"/>
            <family val="3"/>
          </rPr>
          <t>Ｈ２２．２より、産経含む
Ｈ２５．３より、江波を吸収して、舟入南から店名変更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>Ｈ２２．７より、長束西から店名変更</t>
        </r>
      </text>
    </comment>
    <comment ref="G45" authorId="1">
      <text>
        <r>
          <rPr>
            <sz val="9"/>
            <rFont val="ＭＳ Ｐゴシック"/>
            <family val="3"/>
          </rPr>
          <t>Ｈ25.2より、牛田を吸収して、牛田北から店名変更
Ｈ２７．２より
戸坂を吸収</t>
        </r>
      </text>
    </comment>
    <comment ref="P43" authorId="1">
      <text>
        <r>
          <rPr>
            <sz val="9"/>
            <rFont val="ＭＳ Ｐゴシック"/>
            <family val="3"/>
          </rPr>
          <t xml:space="preserve">Ｈ２５．３より、大州の一部を吸収
</t>
        </r>
      </text>
    </comment>
    <comment ref="P31" authorId="1">
      <text>
        <r>
          <rPr>
            <sz val="9"/>
            <rFont val="ＭＳ Ｐゴシック"/>
            <family val="3"/>
          </rPr>
          <t>Ｈ２５．３より、大州の一部を吸収</t>
        </r>
      </text>
    </comment>
    <comment ref="P76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7" authorId="0">
      <text>
        <r>
          <rPr>
            <b/>
            <sz val="9"/>
            <rFont val="ＭＳ Ｐゴシック"/>
            <family val="3"/>
          </rPr>
          <t>Ｈ２６．５より、安西の一部を吸収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45" authorId="0">
      <text>
        <r>
          <rPr>
            <b/>
            <sz val="9"/>
            <rFont val="ＭＳ Ｐゴシック"/>
            <family val="3"/>
          </rPr>
          <t>Ｈ２７．２より
福木を吸収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72" authorId="0">
      <text>
        <r>
          <rPr>
            <b/>
            <sz val="9"/>
            <rFont val="ＭＳ Ｐゴシック"/>
            <family val="3"/>
          </rPr>
          <t>Ｈ２７．２より
川内を吸収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2">
      <text>
        <r>
          <rPr>
            <b/>
            <sz val="9"/>
            <rFont val="ＭＳ Ｐゴシック"/>
            <family val="3"/>
          </rPr>
          <t>R5.2
旧温品の一部を統合して福木より店名変更</t>
        </r>
      </text>
    </comment>
    <comment ref="P24" authorId="3">
      <text>
        <r>
          <rPr>
            <b/>
            <sz val="9"/>
            <rFont val="ＭＳ Ｐゴシック"/>
            <family val="3"/>
          </rPr>
          <t>Ｈ30.6.1～
旭町の一部を吸収</t>
        </r>
      </text>
    </comment>
    <comment ref="P27" authorId="3">
      <text>
        <r>
          <rPr>
            <sz val="9"/>
            <rFont val="ＭＳ Ｐゴシック"/>
            <family val="3"/>
          </rPr>
          <t>Ｈ30.6.1～
旭町の一部を吸収し
宇品北から店名変更</t>
        </r>
        <r>
          <rPr>
            <b/>
            <sz val="9"/>
            <rFont val="ＭＳ Ｐゴシック"/>
            <family val="3"/>
          </rPr>
          <t xml:space="preserve">
Ｈ30.10.1～
毎日宇品の一部を吸収</t>
        </r>
      </text>
    </comment>
    <comment ref="P26" authorId="3">
      <text>
        <r>
          <rPr>
            <sz val="9"/>
            <rFont val="ＭＳ Ｐゴシック"/>
            <family val="3"/>
          </rPr>
          <t xml:space="preserve">Ｈ30.9.1～
皆実を吸収し、
翠町から店名変更
</t>
        </r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P28" authorId="3">
      <text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P29" authorId="3">
      <text>
        <r>
          <rPr>
            <b/>
            <sz val="9"/>
            <rFont val="ＭＳ Ｐゴシック"/>
            <family val="3"/>
          </rPr>
          <t>Ｈ30.10.1～
毎日宇品の一部を吸収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>Ｒ3.2
中区を全て統合
R4.11
千田・吉島を分割</t>
        </r>
      </text>
    </comment>
    <comment ref="G27" authorId="1">
      <text>
        <r>
          <rPr>
            <sz val="9"/>
            <rFont val="ＭＳ Ｐゴシック"/>
            <family val="3"/>
          </rPr>
          <t>Ｈ25.2より、広島駅前を吸収</t>
        </r>
      </text>
    </comment>
    <comment ref="D44" authorId="0">
      <text>
        <r>
          <rPr>
            <b/>
            <sz val="9"/>
            <rFont val="ＭＳ Ｐゴシック"/>
            <family val="3"/>
          </rPr>
          <t>Ｒ3.12
中山を統合</t>
        </r>
      </text>
    </comment>
    <comment ref="P78" authorId="0">
      <text>
        <r>
          <rPr>
            <b/>
            <sz val="9"/>
            <rFont val="ＭＳ Ｐゴシック"/>
            <family val="3"/>
          </rPr>
          <t>Ｒ3.12
300部増（朝日新聞　再編で朝日新聞を移管）</t>
        </r>
      </text>
    </comment>
    <comment ref="G15" authorId="4">
      <text>
        <r>
          <rPr>
            <b/>
            <sz val="9"/>
            <rFont val="ＭＳ Ｐゴシック"/>
            <family val="3"/>
          </rPr>
          <t>R３.．２
中区センターに吸収</t>
        </r>
      </text>
    </comment>
    <comment ref="G16" authorId="4">
      <text>
        <r>
          <rPr>
            <b/>
            <sz val="9"/>
            <rFont val="ＭＳ Ｐゴシック"/>
            <family val="3"/>
          </rPr>
          <t>R３.．２
中区センターに吸収</t>
        </r>
      </text>
    </comment>
    <comment ref="G17" authorId="0">
      <text>
        <r>
          <rPr>
            <b/>
            <sz val="9"/>
            <rFont val="ＭＳ Ｐゴシック"/>
            <family val="3"/>
          </rPr>
          <t xml:space="preserve">Ｈ２７．２より
江波を吸収
</t>
        </r>
        <r>
          <rPr>
            <sz val="9"/>
            <rFont val="ＭＳ Ｐゴシック"/>
            <family val="3"/>
          </rPr>
          <t xml:space="preserve">
R３.．２
中区センターに吸収</t>
        </r>
      </text>
    </comment>
    <comment ref="D50" authorId="0">
      <text>
        <r>
          <rPr>
            <b/>
            <sz val="9"/>
            <rFont val="ＭＳ Ｐゴシック"/>
            <family val="3"/>
          </rPr>
          <t>Ｒ3.12
矢賀へ統合</t>
        </r>
      </text>
    </comment>
    <comment ref="G9" authorId="0">
      <text>
        <r>
          <rPr>
            <b/>
            <sz val="9"/>
            <rFont val="ＭＳ Ｐゴシック"/>
            <family val="3"/>
          </rPr>
          <t>R３.．２
中区センターに吸収
Ｒ4.11
中区センターより分割</t>
        </r>
      </text>
    </comment>
    <comment ref="P58" authorId="0">
      <text>
        <r>
          <rPr>
            <b/>
            <sz val="9"/>
            <rFont val="ＭＳ Ｐゴシック"/>
            <family val="3"/>
          </rPr>
          <t>Ｒ4.12
海田西の一部を統合</t>
        </r>
      </text>
    </comment>
    <comment ref="P44" authorId="0">
      <text>
        <r>
          <rPr>
            <b/>
            <sz val="9"/>
            <rFont val="ＭＳ Ｐゴシック"/>
            <family val="3"/>
          </rPr>
          <t>R5.2
旧温品の一部を統合して中山より店名変更</t>
        </r>
      </text>
    </comment>
    <comment ref="P46" authorId="0">
      <text>
        <r>
          <rPr>
            <b/>
            <sz val="9"/>
            <rFont val="ＭＳ Ｐゴシック"/>
            <family val="3"/>
          </rPr>
          <t>R5.2
牛田本町を統合
エリアの一部を戸坂へ移管
R5.8 牛田中央より店名変更</t>
        </r>
      </text>
    </comment>
    <comment ref="P47" authorId="0">
      <text>
        <r>
          <rPr>
            <b/>
            <sz val="9"/>
            <rFont val="ＭＳ Ｐゴシック"/>
            <family val="3"/>
          </rPr>
          <t>R5.2
牛田中央の一部を統合</t>
        </r>
      </text>
    </comment>
    <comment ref="P49" authorId="2">
      <text>
        <r>
          <rPr>
            <b/>
            <sz val="9"/>
            <rFont val="ＭＳ Ｐゴシック"/>
            <family val="3"/>
          </rPr>
          <t>Ｈ27.8.1より
旧上湯品福木より
一部吸収
R5.2
廃店
中山（温品）と温品通り（福木）へ分割</t>
        </r>
        <r>
          <rPr>
            <sz val="9"/>
            <rFont val="ＭＳ Ｐゴシック"/>
            <family val="3"/>
          </rPr>
          <t xml:space="preserve">
</t>
        </r>
      </text>
    </comment>
    <comment ref="P50" authorId="0">
      <text>
        <r>
          <rPr>
            <b/>
            <sz val="9"/>
            <rFont val="ＭＳ Ｐゴシック"/>
            <family val="3"/>
          </rPr>
          <t>R5.2
廃店
牛田中央へ統合</t>
        </r>
      </text>
    </comment>
    <comment ref="D28" authorId="5">
      <text>
        <r>
          <rPr>
            <b/>
            <sz val="9"/>
            <rFont val="MS P ゴシック"/>
            <family val="3"/>
          </rPr>
          <t>R6.2
旭町宇品北より店名変更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  <author>中道　眞佐美</author>
  </authors>
  <commentList>
    <comment ref="P52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Ｈ２２．７より、五日市皆賀から店名変更
R３．２より、五日市八幡の一部を吸収</t>
        </r>
      </text>
    </comment>
    <comment ref="P55" authorId="0">
      <text>
        <r>
          <rPr>
            <sz val="9"/>
            <color indexed="10"/>
            <rFont val="ＭＳ Ｐゴシック"/>
            <family val="3"/>
          </rPr>
          <t>Ｈ２２．７より、五日市北の一部を吸収
R３．２より、五日市八幡の一部を吸収</t>
        </r>
      </text>
    </comment>
    <comment ref="P9" authorId="1">
      <text>
        <r>
          <rPr>
            <sz val="9"/>
            <rFont val="ＭＳ Ｐゴシック"/>
            <family val="3"/>
          </rPr>
          <t>Ｈ２４．１２より、高陽西の一部を吸収</t>
        </r>
      </text>
    </comment>
    <comment ref="P10" authorId="1">
      <text>
        <r>
          <rPr>
            <sz val="9"/>
            <rFont val="ＭＳ Ｐゴシック"/>
            <family val="3"/>
          </rPr>
          <t>Ｈ２４．１２より、高陽西の一部を吸収
Ｈ１２．４より、日経９０枚
含む</t>
        </r>
      </text>
    </comment>
    <comment ref="G78" authorId="1">
      <text>
        <r>
          <rPr>
            <sz val="9"/>
            <rFont val="ＭＳ Ｐゴシック"/>
            <family val="3"/>
          </rPr>
          <t>Ｈ25.2より、宮島口、大野、厳島を吸収</t>
        </r>
      </text>
    </comment>
    <comment ref="P33" authorId="0">
      <text>
        <r>
          <rPr>
            <b/>
            <sz val="9"/>
            <rFont val="ＭＳ Ｐゴシック"/>
            <family val="3"/>
          </rPr>
          <t>Ｈ26.8より
南観音空港通を含む</t>
        </r>
        <r>
          <rPr>
            <sz val="9"/>
            <rFont val="ＭＳ Ｐゴシック"/>
            <family val="3"/>
          </rPr>
          <t xml:space="preserve">
</t>
        </r>
      </text>
    </comment>
    <comment ref="P66" authorId="2">
      <text>
        <r>
          <rPr>
            <b/>
            <sz val="9"/>
            <rFont val="ＭＳ Ｐゴシック"/>
            <family val="3"/>
          </rPr>
          <t>Ｈ28.08　　
杉並台（Ａ）100枚吸収</t>
        </r>
      </text>
    </comment>
    <comment ref="G52" authorId="3">
      <text>
        <r>
          <rPr>
            <b/>
            <sz val="9"/>
            <rFont val="ＭＳ Ｐゴシック"/>
            <family val="3"/>
          </rPr>
          <t xml:space="preserve">R３，２より五日市北と統合
</t>
        </r>
      </text>
    </comment>
    <comment ref="G33" authorId="0">
      <text>
        <r>
          <rPr>
            <b/>
            <sz val="9"/>
            <rFont val="ＭＳ Ｐゴシック"/>
            <family val="3"/>
          </rPr>
          <t xml:space="preserve">Ｒ3.2
観音・横川、己斐を統合（新店）
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Ｈ２７．２より
中広･観音を吸収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R３．２より
西区センターに吸収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3">
      <text>
        <r>
          <rPr>
            <b/>
            <sz val="9"/>
            <rFont val="ＭＳ Ｐゴシック"/>
            <family val="3"/>
          </rPr>
          <t xml:space="preserve">R３．２より
西区センターに吸収
</t>
        </r>
      </text>
    </comment>
    <comment ref="P62" authorId="0">
      <text>
        <r>
          <rPr>
            <sz val="9"/>
            <color indexed="10"/>
            <rFont val="ＭＳ Ｐゴシック"/>
            <family val="3"/>
          </rPr>
          <t xml:space="preserve">Ｈ２２．７より、五日市北の一部を吸収
R３、２より五日市中央北と五日市東に分割
</t>
        </r>
      </text>
    </comment>
    <comment ref="P15" authorId="0">
      <text>
        <r>
          <rPr>
            <b/>
            <sz val="9"/>
            <rFont val="ＭＳ Ｐゴシック"/>
            <family val="3"/>
          </rPr>
          <t>Ｒ5.8
朝日新聞　可部の一部を合売化</t>
        </r>
      </text>
    </comment>
    <comment ref="P16" authorId="0">
      <text>
        <r>
          <rPr>
            <b/>
            <sz val="9"/>
            <rFont val="ＭＳ Ｐゴシック"/>
            <family val="3"/>
          </rPr>
          <t>Ｒ5.8
朝日新聞　可部の一部を合売化</t>
        </r>
      </text>
    </comment>
    <comment ref="P17" authorId="0">
      <text>
        <r>
          <rPr>
            <b/>
            <sz val="9"/>
            <rFont val="ＭＳ Ｐゴシック"/>
            <family val="3"/>
          </rPr>
          <t>Ｒ5.8
朝日新聞　可部の一部を合売化</t>
        </r>
      </text>
    </comment>
    <comment ref="P18" authorId="0">
      <text>
        <r>
          <rPr>
            <b/>
            <sz val="9"/>
            <rFont val="ＭＳ Ｐゴシック"/>
            <family val="3"/>
          </rPr>
          <t>Ｒ5.8
朝日新聞　可部の一部を合売化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Ｒ5.8
廃店
中国新聞　可部4店へ
分割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  <author>中道　眞佐美</author>
    <author>user010@城戸 武広</author>
  </authors>
  <commentList>
    <comment ref="P53" authorId="0">
      <text>
        <r>
          <rPr>
            <sz val="9"/>
            <color indexed="14"/>
            <rFont val="ＭＳ Ｐゴシック"/>
            <family val="3"/>
          </rPr>
          <t>Ｈ18年10月1日より
旧呉西を統合して、
呉西本通から店名変更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85" authorId="0">
      <text>
        <r>
          <rPr>
            <sz val="9"/>
            <color indexed="10"/>
            <rFont val="ＭＳ Ｐゴシック"/>
            <family val="3"/>
          </rPr>
          <t>Ｈ１９．２より　御手洗から豊島へ店名変更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86" authorId="0">
      <text>
        <r>
          <rPr>
            <sz val="9"/>
            <color indexed="10"/>
            <rFont val="ＭＳ Ｐゴシック"/>
            <family val="3"/>
          </rPr>
          <t>Ｈ１９．２より　大長から御手洗へ店名変更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sz val="9"/>
            <rFont val="ＭＳ Ｐゴシック"/>
            <family val="3"/>
          </rPr>
          <t>Ｈ２１．８より、朝日の江田島と合売</t>
        </r>
        <r>
          <rPr>
            <sz val="9"/>
            <color indexed="10"/>
            <rFont val="ＭＳ Ｐゴシック"/>
            <family val="3"/>
          </rPr>
          <t xml:space="preserve">
Ｈ２３．２より、毎日含む</t>
        </r>
      </text>
    </comment>
    <comment ref="P84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P85" authorId="1">
      <text>
        <r>
          <rPr>
            <sz val="9"/>
            <rFont val="ＭＳ Ｐゴシック"/>
            <family val="3"/>
          </rPr>
          <t>Ｈ24.7より、朝日の安浦の一部を吸収</t>
        </r>
      </text>
    </comment>
    <comment ref="G53" authorId="1">
      <text>
        <r>
          <rPr>
            <sz val="9"/>
            <rFont val="ＭＳ Ｐゴシック"/>
            <family val="3"/>
          </rPr>
          <t>Ｈ25.3より、一部を呉北へ譲渡</t>
        </r>
      </text>
    </comment>
    <comment ref="G52" authorId="1">
      <text>
        <r>
          <rPr>
            <sz val="9"/>
            <rFont val="ＭＳ Ｐゴシック"/>
            <family val="3"/>
          </rPr>
          <t xml:space="preserve">Ｈ25.3より、呉西・和庄の一部を吸収
</t>
        </r>
      </text>
    </comment>
    <comment ref="P54" authorId="1">
      <text>
        <r>
          <rPr>
            <sz val="9"/>
            <rFont val="ＭＳ Ｐゴシック"/>
            <family val="3"/>
          </rPr>
          <t>Ｈ25.10より、警固屋を吸収</t>
        </r>
      </text>
    </comment>
    <comment ref="P63" authorId="1">
      <text>
        <r>
          <rPr>
            <b/>
            <sz val="9"/>
            <rFont val="ＭＳ Ｐゴシック"/>
            <family val="3"/>
          </rPr>
          <t>R5.10
朝日を合売化</t>
        </r>
      </text>
    </comment>
    <comment ref="P61" authorId="1">
      <text>
        <r>
          <rPr>
            <sz val="9"/>
            <rFont val="ＭＳ Ｐゴシック"/>
            <family val="3"/>
          </rPr>
          <t>Ｈ24.2より、焼山南を吸収</t>
        </r>
      </text>
    </comment>
    <comment ref="P60" authorId="1">
      <text>
        <r>
          <rPr>
            <sz val="9"/>
            <rFont val="ＭＳ Ｐゴシック"/>
            <family val="3"/>
          </rPr>
          <t>Ｈ24.2より、吉浦を吸収</t>
        </r>
      </text>
    </comment>
    <comment ref="P55" authorId="1">
      <text>
        <r>
          <rPr>
            <sz val="9"/>
            <rFont val="ＭＳ Ｐゴシック"/>
            <family val="3"/>
          </rPr>
          <t>Ｈ25.8より、阿賀南を吸収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Ｈ２６．５より
府中中を統合
Ｈ30.2～
府中西部の一部を吸収
Ｒ3.12
部数変更（朝日　再編）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Ｈ２６．５より
府中中から一部吸収して府中北から店名変更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31" authorId="1">
      <text>
        <r>
          <rPr>
            <b/>
            <sz val="9"/>
            <rFont val="ＭＳ Ｐゴシック"/>
            <family val="3"/>
          </rPr>
          <t>Ｒ4.12
海田西の一部を統合</t>
        </r>
      </text>
    </comment>
    <comment ref="P30" authorId="0">
      <text>
        <r>
          <rPr>
            <b/>
            <sz val="9"/>
            <rFont val="ＭＳ Ｐゴシック"/>
            <family val="3"/>
          </rPr>
          <t>Ｈ２６．５より
府中中から一部吸収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b/>
            <sz val="9"/>
            <rFont val="ＭＳ Ｐゴシック"/>
            <family val="3"/>
          </rPr>
          <t>Ｈ２７．２より
仁方より店名変更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2">
      <text>
        <r>
          <rPr>
            <b/>
            <sz val="9"/>
            <rFont val="ＭＳ Ｐゴシック"/>
            <family val="3"/>
          </rPr>
          <t>Ｈ30.2～
一部を府中へ譲渡し、
府中南を吸収
Ｒ3.12
部数変更（朝日　再編）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3">
      <text>
        <r>
          <rPr>
            <b/>
            <sz val="9"/>
            <rFont val="ＭＳ Ｐゴシック"/>
            <family val="3"/>
          </rPr>
          <t>R3,2
大竹西・大竹東統合</t>
        </r>
      </text>
    </comment>
    <comment ref="G54" authorId="3">
      <text>
        <r>
          <rPr>
            <b/>
            <sz val="9"/>
            <rFont val="ＭＳ Ｐゴシック"/>
            <family val="3"/>
          </rPr>
          <t>R３．２
曙、和庄を吸収</t>
        </r>
        <r>
          <rPr>
            <sz val="9"/>
            <rFont val="ＭＳ Ｐゴシック"/>
            <family val="3"/>
          </rPr>
          <t xml:space="preserve">
</t>
        </r>
      </text>
    </comment>
    <comment ref="P78" authorId="0">
      <text>
        <r>
          <rPr>
            <b/>
            <sz val="9"/>
            <rFont val="ＭＳ Ｐゴシック"/>
            <family val="3"/>
          </rPr>
          <t xml:space="preserve">Ｒ4.11
室尾を統合
</t>
        </r>
      </text>
    </comment>
    <comment ref="G75" authorId="0">
      <text>
        <r>
          <rPr>
            <b/>
            <sz val="9"/>
            <rFont val="ＭＳ Ｐゴシック"/>
            <family val="3"/>
          </rPr>
          <t>Ｒ4.11
中国新聞　室尾より
90部統合</t>
        </r>
      </text>
    </comment>
    <comment ref="D36" authorId="2">
      <text>
        <r>
          <rPr>
            <b/>
            <sz val="9"/>
            <rFont val="ＭＳ Ｐゴシック"/>
            <family val="3"/>
          </rPr>
          <t>Ｈ30.2～
府中西部に統合</t>
        </r>
      </text>
    </comment>
    <comment ref="P36" authorId="0">
      <text>
        <r>
          <rPr>
            <b/>
            <sz val="9"/>
            <rFont val="ＭＳ Ｐゴシック"/>
            <family val="3"/>
          </rPr>
          <t>R4.12
廃店
海田中央・中野へ分割</t>
        </r>
      </text>
    </comment>
    <comment ref="P81" authorId="0">
      <text>
        <r>
          <rPr>
            <b/>
            <sz val="9"/>
            <rFont val="ＭＳ Ｐゴシック"/>
            <family val="3"/>
          </rPr>
          <t>R4.11
廃店
中国新聞　音戸640
読売新聞　音戸90へ
分割</t>
        </r>
      </text>
    </comment>
    <comment ref="D63" authorId="4">
      <text>
        <r>
          <rPr>
            <b/>
            <sz val="9"/>
            <rFont val="MS P ゴシック"/>
            <family val="3"/>
          </rPr>
          <t>R5.10
廃店
中国新聞へ合売化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user010@城戸 武広</author>
  </authors>
  <commentList>
    <comment ref="G13" authorId="0">
      <text>
        <r>
          <rPr>
            <sz val="9"/>
            <color indexed="14"/>
            <rFont val="ＭＳ Ｐゴシック"/>
            <family val="3"/>
          </rPr>
          <t>毎日含む</t>
        </r>
      </text>
    </comment>
    <comment ref="P78" authorId="1">
      <text>
        <r>
          <rPr>
            <sz val="9"/>
            <rFont val="ＭＳ Ｐゴシック"/>
            <family val="3"/>
          </rPr>
          <t xml:space="preserve">Ｈ２４．３より、朝日１５０枚含む
</t>
        </r>
      </text>
    </comment>
    <comment ref="P17" authorId="2">
      <text>
        <r>
          <rPr>
            <b/>
            <sz val="9"/>
            <rFont val="ＭＳ Ｐゴシック"/>
            <family val="3"/>
          </rPr>
          <t>Ｈ27.8.1より
黒瀬西を吸収して
黒瀬東より店名変更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朝日・毎日を統合</t>
        </r>
      </text>
    </comment>
    <comment ref="P88" authorId="1">
      <text>
        <r>
          <rPr>
            <sz val="9"/>
            <rFont val="ＭＳ Ｐゴシック"/>
            <family val="3"/>
          </rPr>
          <t>Ｈ24.2より、読売の上横田を吸収</t>
        </r>
      </text>
    </comment>
    <comment ref="P31" authorId="0">
      <text>
        <r>
          <rPr>
            <b/>
            <sz val="9"/>
            <rFont val="ＭＳ Ｐゴシック"/>
            <family val="3"/>
          </rPr>
          <t>R5.2
竹原北を統合
Ｒ5.8
朝日新聞　竹原を統合、合売化</t>
        </r>
      </text>
    </comment>
    <comment ref="G31" authorId="0">
      <text>
        <r>
          <rPr>
            <b/>
            <sz val="9"/>
            <rFont val="ＭＳ Ｐゴシック"/>
            <family val="3"/>
          </rPr>
          <t>Ｒ5.2
竹原北を統合
竹原より店名変更</t>
        </r>
      </text>
    </comment>
    <comment ref="P82" authorId="0">
      <text>
        <r>
          <rPr>
            <b/>
            <sz val="9"/>
            <rFont val="ＭＳ Ｐゴシック"/>
            <family val="3"/>
          </rPr>
          <t>Ｒ5.8
廃店　
甲立へ統合</t>
        </r>
      </text>
    </comment>
    <comment ref="P32" authorId="0">
      <text>
        <r>
          <rPr>
            <b/>
            <sz val="9"/>
            <rFont val="ＭＳ Ｐゴシック"/>
            <family val="3"/>
          </rPr>
          <t>Ｒ5.8
朝日新聞　吉名を統合、合売化</t>
        </r>
      </text>
    </comment>
    <comment ref="D50" authorId="0">
      <text>
        <r>
          <rPr>
            <b/>
            <sz val="9"/>
            <rFont val="ＭＳ Ｐゴシック"/>
            <family val="3"/>
          </rPr>
          <t>R5.2
廃店　
中国新聞　東野へ統合</t>
        </r>
      </text>
    </comment>
    <comment ref="P81" authorId="0">
      <text>
        <r>
          <rPr>
            <b/>
            <sz val="9"/>
            <rFont val="ＭＳ Ｐゴシック"/>
            <family val="3"/>
          </rPr>
          <t xml:space="preserve">Ｒ5.8
小田を統合
</t>
        </r>
      </text>
    </comment>
    <comment ref="P35" authorId="0">
      <text>
        <r>
          <rPr>
            <b/>
            <sz val="9"/>
            <rFont val="ＭＳ Ｐゴシック"/>
            <family val="3"/>
          </rPr>
          <t>R5.2
廃店　竹原へ統合</t>
        </r>
      </text>
    </comment>
    <comment ref="G35" authorId="0">
      <text>
        <r>
          <rPr>
            <b/>
            <sz val="9"/>
            <rFont val="ＭＳ Ｐゴシック"/>
            <family val="3"/>
          </rPr>
          <t>R5.2
廃店　竹原中央へ統合</t>
        </r>
      </text>
    </comment>
    <comment ref="D34" authorId="0">
      <text>
        <r>
          <rPr>
            <b/>
            <sz val="9"/>
            <rFont val="ＭＳ Ｐゴシック"/>
            <family val="3"/>
          </rPr>
          <t>Ｒ5.8
廃店　中国新聞・竹原へ統合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Ｒ5.8
廃店　中国新聞・吉名へ統合</t>
        </r>
      </text>
    </comment>
    <comment ref="P49" authorId="0">
      <text>
        <r>
          <rPr>
            <b/>
            <sz val="9"/>
            <rFont val="ＭＳ Ｐゴシック"/>
            <family val="3"/>
          </rPr>
          <t>R5.2
朝日新聞　東野を統合
R6.2
廃店　大崎中央へ統合</t>
        </r>
      </text>
    </comment>
    <comment ref="P42" authorId="3">
      <text>
        <r>
          <rPr>
            <b/>
            <sz val="9"/>
            <rFont val="MS P ゴシック"/>
            <family val="3"/>
          </rPr>
          <t>R6.2
東野・大崎南を統合</t>
        </r>
      </text>
    </comment>
    <comment ref="P50" authorId="3">
      <text>
        <r>
          <rPr>
            <b/>
            <sz val="9"/>
            <rFont val="MS P ゴシック"/>
            <family val="3"/>
          </rPr>
          <t>R6.2
廃店　大崎中央へ統合</t>
        </r>
      </text>
    </comment>
    <comment ref="G42" authorId="3">
      <text>
        <r>
          <rPr>
            <b/>
            <sz val="9"/>
            <rFont val="MS P ゴシック"/>
            <family val="3"/>
          </rPr>
          <t>R6.2
廃店　中国新聞　　大崎中央へ統合</t>
        </r>
      </text>
    </comment>
    <comment ref="G43" authorId="3">
      <text>
        <r>
          <rPr>
            <b/>
            <sz val="9"/>
            <rFont val="MS P ゴシック"/>
            <family val="3"/>
          </rPr>
          <t>R6.2
廃店　中国新聞　　大崎中央へ統合</t>
        </r>
      </text>
    </comment>
    <comment ref="G44" authorId="3">
      <text>
        <r>
          <rPr>
            <b/>
            <sz val="9"/>
            <rFont val="MS P ゴシック"/>
            <family val="3"/>
          </rPr>
          <t>R6.2
廃店　中国新聞　　大崎中央へ統合</t>
        </r>
      </text>
    </comment>
    <comment ref="G45" authorId="3">
      <text>
        <r>
          <rPr>
            <b/>
            <sz val="9"/>
            <rFont val="MS P ゴシック"/>
            <family val="3"/>
          </rPr>
          <t>R6.2
廃店　中国新聞　　大崎中央へ統合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user010@城戸 武広</author>
  </authors>
  <commentList>
    <comment ref="P32" authorId="0">
      <text>
        <r>
          <rPr>
            <sz val="9"/>
            <color indexed="14"/>
            <rFont val="ＭＳ Ｐゴシック"/>
            <family val="3"/>
          </rPr>
          <t xml:space="preserve">Ｈ17.8月より
</t>
        </r>
        <r>
          <rPr>
            <sz val="9"/>
            <rFont val="ＭＳ Ｐゴシック"/>
            <family val="3"/>
          </rPr>
          <t>本田と甲奴郡総領を
統合し名称変更</t>
        </r>
        <r>
          <rPr>
            <sz val="9"/>
            <color indexed="14"/>
            <rFont val="ＭＳ Ｐゴシック"/>
            <family val="3"/>
          </rPr>
          <t xml:space="preserve">
Ｈ２４．３より、朝日３０枚含む
Ｈ27.8.1より
朝日の総領を吸収</t>
        </r>
      </text>
    </comment>
    <comment ref="P46" authorId="0">
      <text>
        <r>
          <rPr>
            <sz val="9"/>
            <color indexed="10"/>
            <rFont val="ＭＳ Ｐゴシック"/>
            <family val="3"/>
          </rPr>
          <t>Ｈ２０．２より　朝日の東郷を含む</t>
        </r>
      </text>
    </comment>
    <comment ref="P85" authorId="0">
      <text>
        <r>
          <rPr>
            <sz val="9"/>
            <rFont val="ＭＳ Ｐゴシック"/>
            <family val="3"/>
          </rPr>
          <t>Ｈ２１・８より、甲山より店名変更</t>
        </r>
        <r>
          <rPr>
            <sz val="9"/>
            <color indexed="10"/>
            <rFont val="ＭＳ Ｐゴシック"/>
            <family val="3"/>
          </rPr>
          <t xml:space="preserve">
Ｈ２４．３より、朝日３５０枚含む</t>
        </r>
      </text>
    </comment>
    <comment ref="G70" authorId="0">
      <text>
        <r>
          <rPr>
            <sz val="9"/>
            <color indexed="10"/>
            <rFont val="ＭＳ Ｐゴシック"/>
            <family val="3"/>
          </rPr>
          <t>Ｈ２１．８より、須波店より店名変更</t>
        </r>
      </text>
    </comment>
    <comment ref="G68" authorId="0">
      <text>
        <r>
          <rPr>
            <sz val="9"/>
            <rFont val="ＭＳ Ｐゴシック"/>
            <family val="3"/>
          </rPr>
          <t>Ｈ２２．２より、三原西店から店名変更</t>
        </r>
        <r>
          <rPr>
            <sz val="9"/>
            <color indexed="10"/>
            <rFont val="ＭＳ Ｐゴシック"/>
            <family val="3"/>
          </rPr>
          <t xml:space="preserve">
Ｈ２２．７より、沼田川店の一部を吸収</t>
        </r>
      </text>
    </comment>
    <comment ref="P14" authorId="1">
      <text>
        <r>
          <rPr>
            <sz val="9"/>
            <rFont val="ＭＳ Ｐゴシック"/>
            <family val="3"/>
          </rPr>
          <t>Ｈ24.2より、川西を吸収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Ｈ２４．３より、朝日３５０枚含む
</t>
        </r>
      </text>
    </comment>
    <comment ref="P33" authorId="1">
      <text>
        <r>
          <rPr>
            <sz val="9"/>
            <rFont val="ＭＳ Ｐゴシック"/>
            <family val="3"/>
          </rPr>
          <t xml:space="preserve">Ｈ２４．３より、朝日２０枚含む
</t>
        </r>
      </text>
    </comment>
    <comment ref="P56" authorId="1">
      <text>
        <r>
          <rPr>
            <sz val="9"/>
            <rFont val="ＭＳ Ｐゴシック"/>
            <family val="3"/>
          </rPr>
          <t>Ｈ25.2より、山陽の神石を吸収</t>
        </r>
      </text>
    </comment>
    <comment ref="P70" authorId="0">
      <text>
        <r>
          <rPr>
            <sz val="9"/>
            <rFont val="ＭＳ Ｐゴシック"/>
            <family val="3"/>
          </rPr>
          <t>R5.10
　</t>
        </r>
        <r>
          <rPr>
            <b/>
            <sz val="9"/>
            <rFont val="ＭＳ Ｐゴシック"/>
            <family val="3"/>
          </rPr>
          <t xml:space="preserve">再編（合売化）
朝日　三原中央・三原南
産経　三原南
中国　三原北・三原西・
　　　三原沼田・三原中央
　　　三原南（新店）
</t>
        </r>
        <r>
          <rPr>
            <sz val="9"/>
            <rFont val="ＭＳ Ｐゴシック"/>
            <family val="3"/>
          </rPr>
          <t xml:space="preserve">
</t>
        </r>
      </text>
    </comment>
    <comment ref="P8" authorId="0">
      <text>
        <r>
          <rPr>
            <b/>
            <sz val="9"/>
            <rFont val="ＭＳ Ｐゴシック"/>
            <family val="3"/>
          </rPr>
          <t>朝日・毎日を統合</t>
        </r>
      </text>
    </comment>
    <comment ref="P9" authorId="0">
      <text>
        <r>
          <rPr>
            <b/>
            <sz val="9"/>
            <rFont val="ＭＳ Ｐゴシック"/>
            <family val="3"/>
          </rPr>
          <t>朝日・毎日を統合</t>
        </r>
      </text>
    </comment>
    <comment ref="P10" authorId="0">
      <text>
        <r>
          <rPr>
            <b/>
            <sz val="9"/>
            <rFont val="ＭＳ Ｐゴシック"/>
            <family val="3"/>
          </rPr>
          <t>朝日・毎日を統合</t>
        </r>
      </text>
    </comment>
    <comment ref="G67" authorId="0">
      <text>
        <r>
          <rPr>
            <b/>
            <sz val="9"/>
            <rFont val="ＭＳ Ｐゴシック"/>
            <family val="3"/>
          </rPr>
          <t>Ｒ5.2
糸崎を統合</t>
        </r>
      </text>
    </comment>
    <comment ref="P17" authorId="0">
      <text>
        <r>
          <rPr>
            <b/>
            <sz val="9"/>
            <rFont val="ＭＳ Ｐゴシック"/>
            <family val="3"/>
          </rPr>
          <t>Ｒ5.8
横谷を統合</t>
        </r>
      </text>
    </comment>
    <comment ref="P42" authorId="0">
      <text>
        <r>
          <rPr>
            <b/>
            <sz val="9"/>
            <rFont val="ＭＳ Ｐゴシック"/>
            <family val="3"/>
          </rPr>
          <t>Ｒ5.8
上高野山・下高野山と統合して店名変更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78" authorId="0">
      <text>
        <r>
          <rPr>
            <b/>
            <sz val="9"/>
            <rFont val="ＭＳ Ｐゴシック"/>
            <family val="3"/>
          </rPr>
          <t>Ｒ5.2
廃店
三原東店へ統合</t>
        </r>
      </text>
    </comment>
    <comment ref="P72" authorId="2">
      <text>
        <r>
          <rPr>
            <b/>
            <sz val="9"/>
            <rFont val="MS P ゴシック"/>
            <family val="3"/>
          </rPr>
          <t>R5.10
新店
朝日　三原中央・三原南
産経　三原南
中国　三原北・三原西・
　　　三原沼田・三原中央
　再編（合売化）
　　　</t>
        </r>
      </text>
    </comment>
    <comment ref="P67" authorId="2">
      <text>
        <r>
          <rPr>
            <b/>
            <sz val="9"/>
            <rFont val="MS P ゴシック"/>
            <family val="3"/>
          </rPr>
          <t xml:space="preserve">R5.10
　再編（合売化）
朝日　三原中央・三原南
産経　三原南
中国　三原北・三原西・
　　　三原沼田・三原中央
　　　三原南（新店）
</t>
        </r>
      </text>
    </comment>
    <comment ref="P68" authorId="2">
      <text>
        <r>
          <rPr>
            <b/>
            <sz val="9"/>
            <rFont val="MS P ゴシック"/>
            <family val="3"/>
          </rPr>
          <t xml:space="preserve">R5.10
　再編（合売化）
朝日　三原中央・三原南
産経　三原南
中国　三原北・三原西・
　　　三原沼田・三原中央
　　　三原南（新店）
</t>
        </r>
      </text>
    </comment>
    <comment ref="P69" authorId="2">
      <text>
        <r>
          <rPr>
            <b/>
            <sz val="9"/>
            <rFont val="MS P ゴシック"/>
            <family val="3"/>
          </rPr>
          <t xml:space="preserve">R5.10
　再編（合売化）
朝日　三原中央・三原南
産経　三原南
中国　三原北・三原西・
　　　三原沼田・三原中央
　　　三原南（新店）
</t>
        </r>
      </text>
    </comment>
    <comment ref="P23" authorId="0">
      <text>
        <r>
          <rPr>
            <b/>
            <sz val="9"/>
            <rFont val="ＭＳ Ｐゴシック"/>
            <family val="3"/>
          </rPr>
          <t>Ｒ5.8
廃店　
布野へ統合</t>
        </r>
      </text>
    </comment>
    <comment ref="P48" authorId="0">
      <text>
        <r>
          <rPr>
            <b/>
            <sz val="9"/>
            <rFont val="ＭＳ Ｐゴシック"/>
            <family val="3"/>
          </rPr>
          <t>Ｒ5.8
廃店
高野（上高野山）と統合</t>
        </r>
      </text>
    </comment>
    <comment ref="D77" authorId="2">
      <text>
        <r>
          <rPr>
            <b/>
            <sz val="9"/>
            <rFont val="MS P ゴシック"/>
            <family val="3"/>
          </rPr>
          <t>R5.10
廃店　中国新聞の各三原販売店へ合売化</t>
        </r>
      </text>
    </comment>
    <comment ref="D78" authorId="2">
      <text>
        <r>
          <rPr>
            <b/>
            <sz val="9"/>
            <rFont val="MS P ゴシック"/>
            <family val="3"/>
          </rPr>
          <t>R5.10
廃店　中国新聞の各三原販売店へ合売化</t>
        </r>
      </text>
    </comment>
    <comment ref="J78" authorId="2">
      <text>
        <r>
          <rPr>
            <b/>
            <sz val="9"/>
            <rFont val="MS P ゴシック"/>
            <family val="3"/>
          </rPr>
          <t>R5.10
廃店　中国新聞の各三原販売店へ合売化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佐藤</author>
    <author>荒尾日出夫</author>
    <author>PC-222_k-fujisao</author>
    <author>中道　眞佐美</author>
    <author>user010@城戸 武広</author>
  </authors>
  <commentList>
    <comment ref="P29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Ｈ１９．８より、東生口を吸収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Ｈ２０．８より、美ノ郷を統合
</t>
        </r>
        <r>
          <rPr>
            <sz val="9"/>
            <color indexed="10"/>
            <rFont val="ＭＳ Ｐゴシック"/>
            <family val="3"/>
          </rPr>
          <t>Ｈ２２．７より、産経100部吸収</t>
        </r>
      </text>
    </comment>
    <comment ref="A23" authorId="0">
      <text>
        <r>
          <rPr>
            <b/>
            <sz val="9"/>
            <rFont val="ＭＳ Ｐゴシック"/>
            <family val="3"/>
          </rPr>
          <t>Ｒ4.12
廃店　中国新聞　中庄へ統合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Ｈ２１．２より、向東・向島西・津部田を統合して、尾道南へ店名変更</t>
        </r>
      </text>
    </comment>
    <comment ref="P19" authorId="0">
      <text>
        <r>
          <rPr>
            <sz val="9"/>
            <color indexed="10"/>
            <rFont val="ＭＳ Ｐゴシック"/>
            <family val="3"/>
          </rPr>
          <t>Ｈ２１・２より、田熊・三庄を吸収</t>
        </r>
      </text>
    </comment>
    <comment ref="P51" authorId="0">
      <text>
        <r>
          <rPr>
            <sz val="9"/>
            <color indexed="10"/>
            <rFont val="ＭＳ Ｐゴシック"/>
            <family val="3"/>
          </rPr>
          <t xml:space="preserve">Ｈ２１．１より、旧福山東の一部を吸収して、大門から店名変更
</t>
        </r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Ｈ２１．８より、栗原と美ノ郷を統合して店名変更
Ｒ3.4
毎日新聞　尾道・北へ180部</t>
        </r>
      </text>
    </comment>
    <comment ref="G22" authorId="0">
      <text>
        <r>
          <rPr>
            <sz val="9"/>
            <color indexed="10"/>
            <rFont val="ＭＳ Ｐゴシック"/>
            <family val="3"/>
          </rPr>
          <t xml:space="preserve">Ｈ２１．８より、毎日より専売店へ
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0">
      <text>
        <r>
          <rPr>
            <sz val="9"/>
            <color indexed="10"/>
            <rFont val="ＭＳ Ｐゴシック"/>
            <family val="3"/>
          </rPr>
          <t>Ｈ２２．４より、多治米から分割して新設
Ｈ26.8より新涯から店名変更、多治米の一部吸収</t>
        </r>
      </text>
    </comment>
    <comment ref="P9" authorId="0">
      <text>
        <r>
          <rPr>
            <sz val="9"/>
            <color indexed="10"/>
            <rFont val="ＭＳ Ｐゴシック"/>
            <family val="3"/>
          </rPr>
          <t>Ｈ２２．７より、産経400部吸収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Ｈ２２．７より、産経200部吸収</t>
        </r>
      </text>
    </comment>
    <comment ref="D50" authorId="1">
      <text>
        <r>
          <rPr>
            <b/>
            <sz val="9"/>
            <rFont val="ＭＳ Ｐゴシック"/>
            <family val="3"/>
          </rPr>
          <t>Ｒ4.3
日経新聞　合売化
（60部）</t>
        </r>
      </text>
    </comment>
    <comment ref="D56" authorId="1">
      <text>
        <r>
          <rPr>
            <sz val="9"/>
            <rFont val="ＭＳ Ｐゴシック"/>
            <family val="3"/>
          </rPr>
          <t>Ｈ24.2より、松永南を吸収して店名変更</t>
        </r>
      </text>
    </comment>
    <comment ref="D57" authorId="0">
      <text>
        <r>
          <rPr>
            <sz val="9"/>
            <rFont val="ＭＳ Ｐゴシック"/>
            <family val="3"/>
          </rPr>
          <t>Ｈ２８．８.１より
毎日の駅家・万熊倉を吸収
Ｒ7.4
毎日新聞　芦田の一部を統合</t>
        </r>
      </text>
    </comment>
    <comment ref="P61" authorId="0">
      <text>
        <r>
          <rPr>
            <sz val="9"/>
            <rFont val="ＭＳ Ｐゴシック"/>
            <family val="3"/>
          </rPr>
          <t>H21.2～
吉津の一部を吸収
H30.2～
毎日新聞　幸千の一部を吸収</t>
        </r>
      </text>
    </comment>
    <comment ref="P57" authorId="1">
      <text>
        <r>
          <rPr>
            <sz val="9"/>
            <rFont val="ＭＳ Ｐゴシック"/>
            <family val="3"/>
          </rPr>
          <t>Ｈ24.2より、松永北を吸収して、店名変更</t>
        </r>
      </text>
    </comment>
    <comment ref="P59" authorId="1">
      <text>
        <r>
          <rPr>
            <sz val="9"/>
            <rFont val="ＭＳ Ｐゴシック"/>
            <family val="3"/>
          </rPr>
          <t>Ｈ25.2より、千年から店名変更</t>
        </r>
      </text>
    </comment>
    <comment ref="P47" authorId="0">
      <text>
        <r>
          <rPr>
            <b/>
            <sz val="9"/>
            <rFont val="ＭＳ Ｐゴシック"/>
            <family val="3"/>
          </rPr>
          <t>Ｈ26.8より曙から店名変更、多治米の一部吸収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2">
      <text>
        <r>
          <rPr>
            <sz val="9"/>
            <rFont val="ＭＳ Ｐゴシック"/>
            <family val="3"/>
          </rPr>
          <t xml:space="preserve">Ｈ２７．８.１より
田熊･三庄を吸収して
土生から店名変更
</t>
        </r>
      </text>
    </comment>
    <comment ref="D73" authorId="2">
      <text>
        <r>
          <rPr>
            <b/>
            <sz val="9"/>
            <rFont val="ＭＳ Ｐゴシック"/>
            <family val="3"/>
          </rPr>
          <t>Ｈ２８．８.１より
毎日の神辺北を吸収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6" authorId="2">
      <text>
        <r>
          <rPr>
            <b/>
            <sz val="9"/>
            <rFont val="ＭＳ Ｐゴシック"/>
            <family val="3"/>
          </rPr>
          <t>Ｈ２８．８.１より
朝日･山陽の鞆を吸収</t>
        </r>
        <r>
          <rPr>
            <sz val="9"/>
            <rFont val="ＭＳ Ｐゴシック"/>
            <family val="3"/>
          </rPr>
          <t xml:space="preserve">
</t>
        </r>
      </text>
    </comment>
    <comment ref="D48" authorId="3">
      <text>
        <r>
          <rPr>
            <b/>
            <sz val="9"/>
            <rFont val="ＭＳ Ｐゴシック"/>
            <family val="3"/>
          </rPr>
          <t>H29.8.01～　
毎日新聞：木之庄を吸収
H30.2.01～
毎日新聞：幸千の一部を吸収
Ｒ4.3
日経新聞　合売化
（640部）</t>
        </r>
      </text>
    </comment>
    <comment ref="P45" authorId="3">
      <text>
        <r>
          <rPr>
            <sz val="9"/>
            <rFont val="ＭＳ Ｐゴシック"/>
            <family val="3"/>
          </rPr>
          <t>Ｈ３０．２より
福山手城の一部を吸収</t>
        </r>
      </text>
    </comment>
    <comment ref="D51" authorId="3">
      <text>
        <r>
          <rPr>
            <b/>
            <sz val="9"/>
            <rFont val="ＭＳ Ｐゴシック"/>
            <family val="3"/>
          </rPr>
          <t>Ｈ30.8～
毎日新聞
蔵王・深津（182号線西側）と
手城（182号線西側）が移管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R３.２～
手城地区は福山東へ移管
Ｒ4.3
日経新聞　合売化
（300部）</t>
        </r>
      </text>
    </comment>
    <comment ref="D49" authorId="3">
      <text>
        <r>
          <rPr>
            <b/>
            <sz val="9"/>
            <rFont val="ＭＳ Ｐゴシック"/>
            <family val="3"/>
          </rPr>
          <t>Ｈ30.8～
毎日新聞
蔵王・深津（182号線東側）と
手城（182号線東側）が移管
Ｒ4.3
日経新聞　合売化
（800部）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0">
      <text>
        <r>
          <rPr>
            <b/>
            <sz val="9"/>
            <rFont val="ＭＳ Ｐゴシック"/>
            <family val="3"/>
          </rPr>
          <t>R3.4
読売　御調へ170部</t>
        </r>
      </text>
    </comment>
    <comment ref="G36" authorId="0">
      <text>
        <r>
          <rPr>
            <b/>
            <sz val="9"/>
            <rFont val="ＭＳ Ｐゴシック"/>
            <family val="3"/>
          </rPr>
          <t>R3.4
新店　　　中国新聞　御調東より170部</t>
        </r>
      </text>
    </comment>
    <comment ref="A9" authorId="0">
      <text>
        <r>
          <rPr>
            <b/>
            <sz val="9"/>
            <rFont val="ＭＳ Ｐゴシック"/>
            <family val="3"/>
          </rPr>
          <t>Ｒ3.4
朝日　尾道北より180部</t>
        </r>
      </text>
    </comment>
    <comment ref="A50" authorId="3">
      <text>
        <r>
          <rPr>
            <b/>
            <sz val="9"/>
            <rFont val="ＭＳ Ｐゴシック"/>
            <family val="3"/>
          </rPr>
          <t>H29.2.15～
金江から店名変更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9" authorId="4">
      <text>
        <r>
          <rPr>
            <b/>
            <sz val="9"/>
            <rFont val="ＭＳ Ｐゴシック"/>
            <family val="3"/>
          </rPr>
          <t xml:space="preserve">Ｒ３，２
福山西へ統合
</t>
        </r>
      </text>
    </comment>
    <comment ref="J70" authorId="4">
      <text>
        <r>
          <rPr>
            <b/>
            <sz val="9"/>
            <rFont val="ＭＳ Ｐゴシック"/>
            <family val="3"/>
          </rPr>
          <t>Ｒ３、２
福山西、松永へ統合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0">
      <text>
        <r>
          <rPr>
            <b/>
            <sz val="9"/>
            <rFont val="ＭＳ Ｐゴシック"/>
            <family val="3"/>
          </rPr>
          <t>R4.3
廃店3750部
朝日の販売店へ合売</t>
        </r>
      </text>
    </comment>
    <comment ref="D45" authorId="0">
      <text>
        <r>
          <rPr>
            <b/>
            <sz val="9"/>
            <rFont val="ＭＳ Ｐゴシック"/>
            <family val="3"/>
          </rPr>
          <t>Ｒ4.3
日経新聞　合売化
（500部）</t>
        </r>
      </text>
    </comment>
    <comment ref="D46" authorId="0">
      <text>
        <r>
          <rPr>
            <b/>
            <sz val="9"/>
            <rFont val="ＭＳ Ｐゴシック"/>
            <family val="3"/>
          </rPr>
          <t>Ｒ4.3
日経新聞　合売化
（830部）</t>
        </r>
      </text>
    </comment>
    <comment ref="D47" authorId="0">
      <text>
        <r>
          <rPr>
            <b/>
            <sz val="9"/>
            <rFont val="ＭＳ Ｐゴシック"/>
            <family val="3"/>
          </rPr>
          <t>Ｒ4.3
日経新聞　合売化
（620部）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Ｒ7.4
毎日新聞　芦田の一部を統合</t>
        </r>
      </text>
    </comment>
    <comment ref="P20" authorId="0">
      <text>
        <r>
          <rPr>
            <b/>
            <sz val="9"/>
            <rFont val="ＭＳ Ｐゴシック"/>
            <family val="3"/>
          </rPr>
          <t>Ｒ4.12
毎日　中庄を統合</t>
        </r>
      </text>
    </comment>
    <comment ref="D86" authorId="4">
      <text>
        <r>
          <rPr>
            <b/>
            <sz val="9"/>
            <rFont val="ＭＳ Ｐゴシック"/>
            <family val="3"/>
          </rPr>
          <t xml:space="preserve">Ｒ３，２
中国・府中へ統合
</t>
        </r>
      </text>
    </comment>
    <comment ref="A69" authorId="0">
      <text>
        <r>
          <rPr>
            <b/>
            <sz val="9"/>
            <rFont val="ＭＳ Ｐゴシック"/>
            <family val="3"/>
          </rPr>
          <t>Ｒ4.7
廃店
朝日新聞　駅家と戸手へ分割</t>
        </r>
        <r>
          <rPr>
            <sz val="9"/>
            <rFont val="ＭＳ Ｐゴシック"/>
            <family val="3"/>
          </rPr>
          <t xml:space="preserve">
</t>
        </r>
      </text>
    </comment>
    <comment ref="M89" authorId="5">
      <text>
        <r>
          <rPr>
            <b/>
            <sz val="9"/>
            <rFont val="MS P ゴシック"/>
            <family val="3"/>
          </rPr>
          <t>R6.2
中国新聞　上下へ統合</t>
        </r>
      </text>
    </comment>
    <comment ref="P89" authorId="5">
      <text>
        <r>
          <rPr>
            <b/>
            <sz val="9"/>
            <rFont val="MS P ゴシック"/>
            <family val="3"/>
          </rPr>
          <t>R6.2
山陽新聞　上下を統合</t>
        </r>
      </text>
    </comment>
  </commentList>
</comments>
</file>

<file path=xl/sharedStrings.xml><?xml version="1.0" encoding="utf-8"?>
<sst xmlns="http://schemas.openxmlformats.org/spreadsheetml/2006/main" count="1542" uniqueCount="583">
  <si>
    <t>広　    　告　    　主</t>
  </si>
  <si>
    <t>サイズ</t>
  </si>
  <si>
    <t>折　込　総　枚　数</t>
  </si>
  <si>
    <t>広島市東区</t>
  </si>
  <si>
    <t>地区部数</t>
  </si>
  <si>
    <t>(折込数)</t>
  </si>
  <si>
    <t>MM　毎日新聞</t>
  </si>
  <si>
    <t>ＡＡ　朝日新聞</t>
  </si>
  <si>
    <t>YY　読売新聞</t>
  </si>
  <si>
    <t>ＳＹ　山陽新聞</t>
  </si>
  <si>
    <t>ＣＧ　中国新聞</t>
  </si>
  <si>
    <t>販売店名</t>
  </si>
  <si>
    <t>部   数</t>
  </si>
  <si>
    <t>若草</t>
  </si>
  <si>
    <t>二葉</t>
  </si>
  <si>
    <t>中山</t>
  </si>
  <si>
    <t>牛田</t>
  </si>
  <si>
    <t>戸坂</t>
  </si>
  <si>
    <t>地区合計</t>
  </si>
  <si>
    <t>広島市中区</t>
  </si>
  <si>
    <t>広島中央南</t>
  </si>
  <si>
    <t>広島中央営</t>
  </si>
  <si>
    <t>吉島</t>
  </si>
  <si>
    <t>十日市</t>
  </si>
  <si>
    <t>舟入</t>
  </si>
  <si>
    <t>広島市南区</t>
  </si>
  <si>
    <t>青崎</t>
  </si>
  <si>
    <t>段原</t>
  </si>
  <si>
    <t>祇園西</t>
  </si>
  <si>
    <t>祇園東</t>
  </si>
  <si>
    <t>緑井</t>
  </si>
  <si>
    <t>安東</t>
  </si>
  <si>
    <t>安中央</t>
  </si>
  <si>
    <t>安南</t>
  </si>
  <si>
    <t>沼田</t>
  </si>
  <si>
    <t>沼田北＊</t>
  </si>
  <si>
    <t>八木</t>
  </si>
  <si>
    <t>高陽</t>
  </si>
  <si>
    <t>高陽南</t>
  </si>
  <si>
    <t>可部</t>
  </si>
  <si>
    <t>高陽中央</t>
  </si>
  <si>
    <t>あさひが丘</t>
  </si>
  <si>
    <t>可部中央</t>
  </si>
  <si>
    <t>可部南</t>
  </si>
  <si>
    <t>可部西</t>
  </si>
  <si>
    <t>可部北</t>
  </si>
  <si>
    <t>安佐町南＊</t>
  </si>
  <si>
    <t>あさひが丘＊</t>
  </si>
  <si>
    <t>安佐町北＊</t>
  </si>
  <si>
    <t>船越</t>
  </si>
  <si>
    <t>矢野</t>
  </si>
  <si>
    <t>矢野東</t>
  </si>
  <si>
    <t>中野＊</t>
  </si>
  <si>
    <t>瀬野川</t>
  </si>
  <si>
    <t>矢野西</t>
  </si>
  <si>
    <t>瀬野＊</t>
  </si>
  <si>
    <t>広島市西区</t>
  </si>
  <si>
    <t>横川</t>
  </si>
  <si>
    <t>己斐</t>
  </si>
  <si>
    <t>草津</t>
  </si>
  <si>
    <t>井口</t>
  </si>
  <si>
    <t>庚午</t>
  </si>
  <si>
    <t>高須</t>
  </si>
  <si>
    <t>五日市</t>
  </si>
  <si>
    <t>五日市中</t>
  </si>
  <si>
    <t>五日市中央</t>
  </si>
  <si>
    <t>八幡</t>
  </si>
  <si>
    <t>五日市西</t>
  </si>
  <si>
    <t>五日市北</t>
  </si>
  <si>
    <t>五日市南</t>
  </si>
  <si>
    <t>美鈴が丘</t>
  </si>
  <si>
    <t>五月が丘</t>
  </si>
  <si>
    <t>五日市東</t>
  </si>
  <si>
    <t>廿日市市</t>
  </si>
  <si>
    <t>廿日市東</t>
  </si>
  <si>
    <t>廿日市西</t>
  </si>
  <si>
    <t>廿日市北</t>
  </si>
  <si>
    <t>廿日市南</t>
  </si>
  <si>
    <t>宮島口</t>
  </si>
  <si>
    <t>大野＊</t>
  </si>
  <si>
    <t>吉和＊</t>
  </si>
  <si>
    <t>三高＊</t>
  </si>
  <si>
    <t>美能＊</t>
  </si>
  <si>
    <t>沖＊</t>
  </si>
  <si>
    <t>是長＊</t>
  </si>
  <si>
    <t>中町＊</t>
  </si>
  <si>
    <t>高田＊</t>
  </si>
  <si>
    <t>飛渡瀬＊</t>
  </si>
  <si>
    <t>大君＊</t>
  </si>
  <si>
    <t>大原＊</t>
  </si>
  <si>
    <t>安芸郡</t>
  </si>
  <si>
    <t>府中</t>
  </si>
  <si>
    <t>府中南</t>
  </si>
  <si>
    <t>海田</t>
  </si>
  <si>
    <t>坂</t>
  </si>
  <si>
    <t>海田西</t>
  </si>
  <si>
    <t>江田島＊</t>
  </si>
  <si>
    <t>熊野</t>
  </si>
  <si>
    <t>音戸</t>
  </si>
  <si>
    <t>熊野＊</t>
  </si>
  <si>
    <t>切串＊</t>
  </si>
  <si>
    <t>秋月＊</t>
  </si>
  <si>
    <t>大竹市</t>
  </si>
  <si>
    <t>大竹＊</t>
  </si>
  <si>
    <t>呉東部</t>
  </si>
  <si>
    <t>呉北部</t>
  </si>
  <si>
    <t>呉西部</t>
  </si>
  <si>
    <t>宮原</t>
  </si>
  <si>
    <t>警固屋</t>
  </si>
  <si>
    <t>呉中央</t>
  </si>
  <si>
    <t>阿賀</t>
  </si>
  <si>
    <t>広西</t>
  </si>
  <si>
    <t>広東</t>
  </si>
  <si>
    <t>仁方</t>
  </si>
  <si>
    <t>吉浦</t>
  </si>
  <si>
    <t>焼山南</t>
  </si>
  <si>
    <t>焼山北</t>
  </si>
  <si>
    <t>天応</t>
  </si>
  <si>
    <t>豊田郡</t>
  </si>
  <si>
    <t>川尻＊</t>
  </si>
  <si>
    <t>安浦＊</t>
  </si>
  <si>
    <t>安芸津</t>
  </si>
  <si>
    <t>安芸津＊</t>
  </si>
  <si>
    <t>東野＊</t>
  </si>
  <si>
    <t>東野</t>
  </si>
  <si>
    <t>沖浦</t>
  </si>
  <si>
    <t>木之江</t>
  </si>
  <si>
    <t>大崎</t>
  </si>
  <si>
    <t>御手洗</t>
  </si>
  <si>
    <t>御手洗＊</t>
  </si>
  <si>
    <t>大長＊</t>
  </si>
  <si>
    <t>本郷＊</t>
  </si>
  <si>
    <t>東広島市</t>
  </si>
  <si>
    <t>西条</t>
  </si>
  <si>
    <t>八本松</t>
  </si>
  <si>
    <t>西条東＊</t>
  </si>
  <si>
    <t>西高屋＊</t>
  </si>
  <si>
    <t>西条西＊</t>
  </si>
  <si>
    <t>造賀</t>
  </si>
  <si>
    <t>八本松北＊</t>
  </si>
  <si>
    <t>白市</t>
  </si>
  <si>
    <t>八本松南＊</t>
  </si>
  <si>
    <t>志和＊</t>
  </si>
  <si>
    <t>福富＊</t>
  </si>
  <si>
    <t>豊栄＊</t>
  </si>
  <si>
    <t>入野＊</t>
  </si>
  <si>
    <t>河内＊</t>
  </si>
  <si>
    <t>和木＊</t>
  </si>
  <si>
    <t>徳良＊</t>
  </si>
  <si>
    <t>竹原市</t>
  </si>
  <si>
    <t>竹原 ＊</t>
  </si>
  <si>
    <t>竹原＊</t>
  </si>
  <si>
    <t>吉名＊</t>
  </si>
  <si>
    <t>吉名</t>
  </si>
  <si>
    <t>忠海＊</t>
  </si>
  <si>
    <t>竹原北＊</t>
  </si>
  <si>
    <t>忠海</t>
  </si>
  <si>
    <t>吉田</t>
  </si>
  <si>
    <t>八千代南＊</t>
  </si>
  <si>
    <t>八千代北＊</t>
  </si>
  <si>
    <t>入江＊</t>
  </si>
  <si>
    <t>吉田＊</t>
  </si>
  <si>
    <t>可愛＊</t>
  </si>
  <si>
    <t>向原＊</t>
  </si>
  <si>
    <t>小田＊</t>
  </si>
  <si>
    <t>甲立＊</t>
  </si>
  <si>
    <t>川根＊</t>
  </si>
  <si>
    <t>式敷＊</t>
  </si>
  <si>
    <t>横田＊</t>
  </si>
  <si>
    <t>生桑＊</t>
  </si>
  <si>
    <t>山県郡</t>
  </si>
  <si>
    <t>加計＊</t>
  </si>
  <si>
    <t>豊平＊</t>
  </si>
  <si>
    <t>八重＊</t>
  </si>
  <si>
    <t>本地＊</t>
  </si>
  <si>
    <t>壬生＊</t>
  </si>
  <si>
    <t>新庄＊</t>
  </si>
  <si>
    <t>戸河内＊</t>
  </si>
  <si>
    <t>三次市</t>
  </si>
  <si>
    <t>三次東＊</t>
  </si>
  <si>
    <t>三次</t>
  </si>
  <si>
    <t>八次</t>
  </si>
  <si>
    <t>塩町＊</t>
  </si>
  <si>
    <t>川地＊</t>
  </si>
  <si>
    <t>上川立＊</t>
  </si>
  <si>
    <t>庄原市</t>
  </si>
  <si>
    <t>庄原</t>
  </si>
  <si>
    <t>庄原＊</t>
  </si>
  <si>
    <t>山内＊</t>
  </si>
  <si>
    <t>高＊</t>
  </si>
  <si>
    <t>上下</t>
  </si>
  <si>
    <t>甲奴</t>
  </si>
  <si>
    <t>三和西＊</t>
  </si>
  <si>
    <t>三良坂＊</t>
  </si>
  <si>
    <t>三和東＊</t>
  </si>
  <si>
    <t>吉舎</t>
  </si>
  <si>
    <t>作木＊</t>
  </si>
  <si>
    <t>君田＊</t>
  </si>
  <si>
    <t>吉舎＊</t>
  </si>
  <si>
    <t>東城</t>
  </si>
  <si>
    <t>比和</t>
  </si>
  <si>
    <t>比婆口南＊</t>
  </si>
  <si>
    <t>比和＊</t>
  </si>
  <si>
    <t>下高野山＊</t>
  </si>
  <si>
    <t>備後八幡＊</t>
  </si>
  <si>
    <t>小奴可＊</t>
  </si>
  <si>
    <t>東城＊</t>
  </si>
  <si>
    <t>神石郡</t>
  </si>
  <si>
    <t>油木</t>
  </si>
  <si>
    <t>三原市</t>
  </si>
  <si>
    <t>三原中央</t>
  </si>
  <si>
    <t>三原南</t>
  </si>
  <si>
    <t>三原東店</t>
  </si>
  <si>
    <t>三原南店＊</t>
  </si>
  <si>
    <t>沼田川店</t>
  </si>
  <si>
    <t>世羅郡</t>
  </si>
  <si>
    <t>小国＊</t>
  </si>
  <si>
    <t>尾道市</t>
  </si>
  <si>
    <t>尾道北</t>
  </si>
  <si>
    <t>尾道西＊</t>
  </si>
  <si>
    <t>尾道西</t>
  </si>
  <si>
    <t>百島</t>
  </si>
  <si>
    <t>百島＊</t>
  </si>
  <si>
    <t>福山中央</t>
  </si>
  <si>
    <t>福山城南</t>
  </si>
  <si>
    <t>福山販売</t>
  </si>
  <si>
    <t>福山営業所</t>
  </si>
  <si>
    <t>福山南</t>
  </si>
  <si>
    <t>福山東</t>
  </si>
  <si>
    <t>福山西</t>
  </si>
  <si>
    <t>毎伸舎</t>
  </si>
  <si>
    <t>福山北</t>
  </si>
  <si>
    <t>春日</t>
  </si>
  <si>
    <t>福山城東</t>
  </si>
  <si>
    <t>手城</t>
  </si>
  <si>
    <t>引野</t>
  </si>
  <si>
    <t>大門</t>
  </si>
  <si>
    <t>山手</t>
  </si>
  <si>
    <t>松永</t>
  </si>
  <si>
    <t>山手＊</t>
  </si>
  <si>
    <t>瀬戸</t>
  </si>
  <si>
    <t>瀬戸＊</t>
  </si>
  <si>
    <t>水呑</t>
  </si>
  <si>
    <t>水呑＊</t>
  </si>
  <si>
    <t>鞆</t>
  </si>
  <si>
    <t>松永北</t>
  </si>
  <si>
    <t>幸千</t>
  </si>
  <si>
    <t>松永南</t>
  </si>
  <si>
    <t>駅家</t>
  </si>
  <si>
    <t>幸千＊</t>
  </si>
  <si>
    <t>松永南＊</t>
  </si>
  <si>
    <t>芦田＊</t>
  </si>
  <si>
    <t>戸手</t>
  </si>
  <si>
    <t>山野＊</t>
  </si>
  <si>
    <t>府中市</t>
  </si>
  <si>
    <t>府中北＊</t>
  </si>
  <si>
    <t>田島・横島</t>
  </si>
  <si>
    <t>田島・横島＊</t>
  </si>
  <si>
    <t>神辺北</t>
  </si>
  <si>
    <t>神辺北＊</t>
  </si>
  <si>
    <t>竹田</t>
  </si>
  <si>
    <t>新市</t>
  </si>
  <si>
    <t>三庄＊</t>
  </si>
  <si>
    <t>中庄</t>
  </si>
  <si>
    <t>中庄＊</t>
  </si>
  <si>
    <t>重井</t>
  </si>
  <si>
    <t>重井＊</t>
  </si>
  <si>
    <t>大浜＊</t>
  </si>
  <si>
    <t>庚午南</t>
  </si>
  <si>
    <t>横谷</t>
  </si>
  <si>
    <t>向島</t>
  </si>
  <si>
    <t>宇品</t>
  </si>
  <si>
    <t>本通</t>
  </si>
  <si>
    <t>糸崎</t>
  </si>
  <si>
    <t>折　　込　　日</t>
  </si>
  <si>
    <t>備    考</t>
  </si>
  <si>
    <t>呉　市</t>
  </si>
  <si>
    <t>上下  ＊</t>
  </si>
  <si>
    <t>神辺南</t>
  </si>
  <si>
    <t>福山市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</si>
  <si>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</si>
  <si>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</si>
  <si>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</si>
  <si>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</si>
  <si>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</si>
  <si>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</si>
  <si>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下蒲刈</t>
  </si>
  <si>
    <t>深江＊</t>
  </si>
  <si>
    <t>宮盛＊</t>
  </si>
  <si>
    <t>田戸＊</t>
  </si>
  <si>
    <t>鹿川＊</t>
  </si>
  <si>
    <t>柿浦＊</t>
  </si>
  <si>
    <t>北＊</t>
  </si>
  <si>
    <t>三次西＊</t>
  </si>
  <si>
    <t>三次北＊</t>
  </si>
  <si>
    <t>福永＊</t>
  </si>
  <si>
    <t>油木</t>
  </si>
  <si>
    <t>高蓋</t>
  </si>
  <si>
    <t>油木＊</t>
  </si>
  <si>
    <t>小畠＊</t>
  </si>
  <si>
    <t>高蓋＊</t>
  </si>
  <si>
    <t>豊松</t>
  </si>
  <si>
    <t>小畠・井関</t>
  </si>
  <si>
    <t>ﾍﾟｰｼﾞ計</t>
  </si>
  <si>
    <t>　広島市西区</t>
  </si>
  <si>
    <t>　安芸郡</t>
  </si>
  <si>
    <t>　呉　市</t>
  </si>
  <si>
    <t>　竹原市</t>
  </si>
  <si>
    <t>　三次市</t>
  </si>
  <si>
    <t>ＳＫ　産経新聞</t>
  </si>
  <si>
    <t>３４１０５</t>
  </si>
  <si>
    <t>３４１０７</t>
  </si>
  <si>
    <t>３４１０４</t>
  </si>
  <si>
    <t>３４１０８</t>
  </si>
  <si>
    <t>３４２１３</t>
  </si>
  <si>
    <t>３４２１２</t>
  </si>
  <si>
    <t>３４２０３</t>
  </si>
  <si>
    <t>３４５４０</t>
  </si>
  <si>
    <t>３４２０７</t>
  </si>
  <si>
    <t xml:space="preserve">   　ＴＥＬ　０９２－４７１－１１２２</t>
  </si>
  <si>
    <r>
      <t xml:space="preserve">   　ＦＡ</t>
    </r>
    <r>
      <rPr>
        <sz val="9"/>
        <rFont val="ＭＳ Ｐ明朝"/>
        <family val="1"/>
      </rPr>
      <t>Ｘ</t>
    </r>
    <r>
      <rPr>
        <sz val="10"/>
        <rFont val="ＭＳ Ｐ明朝"/>
        <family val="1"/>
      </rPr>
      <t>　０９２－４７４－６４６６</t>
    </r>
  </si>
  <si>
    <t>尾道</t>
  </si>
  <si>
    <t>幸千</t>
  </si>
  <si>
    <t>ＳＫ　産経新聞</t>
  </si>
  <si>
    <t>　安佐北区</t>
  </si>
  <si>
    <t>　大竹市</t>
  </si>
  <si>
    <t>　東広島市</t>
  </si>
  <si>
    <t>　庄原市</t>
  </si>
  <si>
    <t>　神石郡</t>
  </si>
  <si>
    <t xml:space="preserve">   　　　　　ＴＥＬ　０９２－４７１－１１２２</t>
  </si>
  <si>
    <t xml:space="preserve">   　　　　　ＦＡＸ　０９２－４７４－６４６６</t>
  </si>
  <si>
    <t>３４１０２</t>
  </si>
  <si>
    <t>３４１０１</t>
  </si>
  <si>
    <t>３４１０３</t>
  </si>
  <si>
    <t>３４１０６</t>
  </si>
  <si>
    <t>３４３００</t>
  </si>
  <si>
    <t>３４２１１</t>
  </si>
  <si>
    <t>３４２０２</t>
  </si>
  <si>
    <t>３４４２０</t>
  </si>
  <si>
    <t>３４３６０</t>
  </si>
  <si>
    <t>３４２０９</t>
  </si>
  <si>
    <t>３４２１０</t>
  </si>
  <si>
    <t>３４２０４</t>
  </si>
  <si>
    <t>３４２０８</t>
  </si>
  <si>
    <t>３４２０５</t>
  </si>
  <si>
    <t>３４４６０</t>
  </si>
  <si>
    <t>大朝＊</t>
  </si>
  <si>
    <t>山県中野＊</t>
  </si>
  <si>
    <t>加計八幡＊</t>
  </si>
  <si>
    <t>高陽東＊</t>
  </si>
  <si>
    <t>高陽北＊</t>
  </si>
  <si>
    <t>三田＊</t>
  </si>
  <si>
    <t>高南＊</t>
  </si>
  <si>
    <t>井原市＊</t>
  </si>
  <si>
    <t>安・伴</t>
  </si>
  <si>
    <r>
      <t>N</t>
    </r>
    <r>
      <rPr>
        <b/>
        <sz val="11"/>
        <rFont val="ＭＳ Ｐ明朝"/>
        <family val="1"/>
      </rPr>
      <t>K</t>
    </r>
    <r>
      <rPr>
        <b/>
        <sz val="11"/>
        <rFont val="ＭＳ Ｐ明朝"/>
        <family val="1"/>
      </rPr>
      <t>　日本経済新聞</t>
    </r>
  </si>
  <si>
    <t>ＮＫ　日本経済新聞</t>
  </si>
  <si>
    <t>ＮＫ　日本経済新聞</t>
  </si>
  <si>
    <t>ＮＫ　日本経済新聞</t>
  </si>
  <si>
    <t>（中）小計</t>
  </si>
  <si>
    <t>（朝）小計</t>
  </si>
  <si>
    <t>布野＊</t>
  </si>
  <si>
    <t>竹原北＊</t>
  </si>
  <si>
    <t>吉名＊</t>
  </si>
  <si>
    <t>布野</t>
  </si>
  <si>
    <t>久井＊</t>
  </si>
  <si>
    <t>東福山</t>
  </si>
  <si>
    <t>蔵王＊</t>
  </si>
  <si>
    <t>伊勢丘＊</t>
  </si>
  <si>
    <t>福山東＊</t>
  </si>
  <si>
    <t>日経社</t>
  </si>
  <si>
    <t>西高屋＊</t>
  </si>
  <si>
    <t>下蒲刈＊</t>
  </si>
  <si>
    <t>室尾＊</t>
  </si>
  <si>
    <t>総領</t>
  </si>
  <si>
    <t>松永　　(毎)</t>
  </si>
  <si>
    <t>廿日市</t>
  </si>
  <si>
    <t>広島市安佐南区</t>
  </si>
  <si>
    <t>広島市安佐北区</t>
  </si>
  <si>
    <t>広島市安芸区</t>
  </si>
  <si>
    <t>広島市佐伯区</t>
  </si>
  <si>
    <t>広島中央（専）</t>
  </si>
  <si>
    <t>神辺東</t>
  </si>
  <si>
    <t>　廿日市市</t>
  </si>
  <si>
    <t>五日市八幡</t>
  </si>
  <si>
    <t>呉東＊</t>
  </si>
  <si>
    <t>呉西＊</t>
  </si>
  <si>
    <t>広北＊</t>
  </si>
  <si>
    <t>広南＊</t>
  </si>
  <si>
    <t>焼山北＊</t>
  </si>
  <si>
    <t>上蒲刈＊</t>
  </si>
  <si>
    <t>祇園春日野</t>
  </si>
  <si>
    <t>城北通り</t>
  </si>
  <si>
    <t>府中西部</t>
  </si>
  <si>
    <t>川尻</t>
  </si>
  <si>
    <t>安芸高田市</t>
  </si>
  <si>
    <t>３４２１４</t>
  </si>
  <si>
    <t>三良坂</t>
  </si>
  <si>
    <t>駅家　 (読)</t>
  </si>
  <si>
    <t>御調</t>
  </si>
  <si>
    <t>　安芸髙田市</t>
  </si>
  <si>
    <t>観音</t>
  </si>
  <si>
    <t>若草</t>
  </si>
  <si>
    <t>江田島市</t>
  </si>
  <si>
    <t>沼隈</t>
  </si>
  <si>
    <t>　江田島市</t>
  </si>
  <si>
    <t>沼田西(営)</t>
  </si>
  <si>
    <t>横川・中広</t>
  </si>
  <si>
    <t>広島南部(専)</t>
  </si>
  <si>
    <t>３４２１５</t>
  </si>
  <si>
    <t>己斐上</t>
  </si>
  <si>
    <t>湯来＊</t>
  </si>
  <si>
    <t>音戸</t>
  </si>
  <si>
    <t>西条＊</t>
  </si>
  <si>
    <t>川迫＊</t>
  </si>
  <si>
    <t>川北＊</t>
  </si>
  <si>
    <t>庄原南＊</t>
  </si>
  <si>
    <t>御調西＊</t>
  </si>
  <si>
    <t>御調東＊</t>
  </si>
  <si>
    <t>多治米</t>
  </si>
  <si>
    <t>新涯</t>
  </si>
  <si>
    <t>【旧御調郡】</t>
  </si>
  <si>
    <t>【旧佐伯郡】</t>
  </si>
  <si>
    <t>【旧豊田郡】</t>
  </si>
  <si>
    <t>【旧安芸郡】</t>
  </si>
  <si>
    <t>　広島市中区</t>
  </si>
  <si>
    <t>　広島市南区</t>
  </si>
  <si>
    <t>　広島市東区</t>
  </si>
  <si>
    <t>　広島市安芸区</t>
  </si>
  <si>
    <t>　安佐南区</t>
  </si>
  <si>
    <t>　広島市佐伯区</t>
  </si>
  <si>
    <t>　★広島市計★</t>
  </si>
  <si>
    <t>　豊田郡</t>
  </si>
  <si>
    <t>　山県郡</t>
  </si>
  <si>
    <t>　三原市</t>
  </si>
  <si>
    <t>　世羅郡</t>
  </si>
  <si>
    <t>　★郡部小計★</t>
  </si>
  <si>
    <t>　★　合　計　★</t>
  </si>
  <si>
    <t>【旧甲奴郡】</t>
  </si>
  <si>
    <t>　尾道市</t>
  </si>
  <si>
    <t>　福山市</t>
  </si>
  <si>
    <t>　府中市</t>
  </si>
  <si>
    <t>黒瀬＊</t>
  </si>
  <si>
    <t>【旧比婆郡】</t>
  </si>
  <si>
    <t>【旧甲奴郡】</t>
  </si>
  <si>
    <t>広島西部（専）</t>
  </si>
  <si>
    <t>【旧佐伯郡】</t>
  </si>
  <si>
    <t>高屋造賀＊</t>
  </si>
  <si>
    <t>高屋東＊</t>
  </si>
  <si>
    <t>加計</t>
  </si>
  <si>
    <t>【旧廿日市市】</t>
  </si>
  <si>
    <t>【旧　呉市】</t>
  </si>
  <si>
    <t>【旧庄原市】</t>
  </si>
  <si>
    <t>【旧尾道市】</t>
  </si>
  <si>
    <t>【旧府中市】</t>
  </si>
  <si>
    <t>【旧佐伯区】</t>
  </si>
  <si>
    <t>小　計</t>
  </si>
  <si>
    <t>矢野新町・坂</t>
  </si>
  <si>
    <t>豊島</t>
  </si>
  <si>
    <t>瀬戸田*</t>
  </si>
  <si>
    <t>生口*</t>
  </si>
  <si>
    <t>生口</t>
  </si>
  <si>
    <t>【旧因島市】</t>
  </si>
  <si>
    <t>【旧深安郡】</t>
  </si>
  <si>
    <t>尾道・北＊</t>
  </si>
  <si>
    <t>尾道</t>
  </si>
  <si>
    <t>土生・田熊＊</t>
  </si>
  <si>
    <t>土生・田熊*</t>
  </si>
  <si>
    <t>尾道南＊</t>
  </si>
  <si>
    <t>尾道東</t>
  </si>
  <si>
    <t>三庄</t>
  </si>
  <si>
    <t>曙</t>
  </si>
  <si>
    <t>三原南部</t>
  </si>
  <si>
    <t>世羅中央＊</t>
  </si>
  <si>
    <t>尾道北</t>
  </si>
  <si>
    <t>みはら店</t>
  </si>
  <si>
    <t>五日市中央北</t>
  </si>
  <si>
    <t>祇園山本</t>
  </si>
  <si>
    <t>大洲</t>
  </si>
  <si>
    <t>三原本郷</t>
  </si>
  <si>
    <t>神辺 ＊</t>
  </si>
  <si>
    <t>美鈴が丘</t>
  </si>
  <si>
    <t>海田中央</t>
  </si>
  <si>
    <t>天応吉浦＊</t>
  </si>
  <si>
    <t>松永</t>
  </si>
  <si>
    <t>松永＊</t>
  </si>
  <si>
    <t>舟入通り</t>
  </si>
  <si>
    <t>阿賀＊</t>
  </si>
  <si>
    <t>三　篠</t>
  </si>
  <si>
    <t>廿日市中央</t>
  </si>
  <si>
    <t>廿日市佐伯*</t>
  </si>
  <si>
    <t>江田島</t>
  </si>
  <si>
    <t>府中本町</t>
  </si>
  <si>
    <t>広瀬･舟入中町</t>
  </si>
  <si>
    <t>福山南</t>
  </si>
  <si>
    <t>曙･多治米</t>
  </si>
  <si>
    <t>神辺</t>
  </si>
  <si>
    <t>千田･吉島</t>
  </si>
  <si>
    <t>舟入･江波</t>
  </si>
  <si>
    <t>温品･福木</t>
  </si>
  <si>
    <t>牛田･戸坂</t>
  </si>
  <si>
    <t>古市･川内</t>
  </si>
  <si>
    <t>観音･横川</t>
  </si>
  <si>
    <t>広東＊</t>
  </si>
  <si>
    <t>矢野･坂</t>
  </si>
  <si>
    <t>温品</t>
  </si>
  <si>
    <t>西条南･黒瀬＊</t>
  </si>
  <si>
    <t>因島南＊</t>
  </si>
  <si>
    <t>因島南</t>
  </si>
  <si>
    <t>福山田尻･鞆*</t>
  </si>
  <si>
    <t>向洋･大州</t>
  </si>
  <si>
    <t>尾道中央</t>
  </si>
  <si>
    <t>南区センター</t>
  </si>
  <si>
    <t>安浦･三津口･安登</t>
  </si>
  <si>
    <t>焼山中央＊</t>
  </si>
  <si>
    <t>備後西城</t>
  </si>
  <si>
    <t>備後西城＊</t>
  </si>
  <si>
    <t>大崎南＊</t>
  </si>
  <si>
    <t>白島・中央</t>
  </si>
  <si>
    <t>駅家(M)</t>
  </si>
  <si>
    <t>神辺(M)</t>
  </si>
  <si>
    <t>府中(M)</t>
  </si>
  <si>
    <t>府  中  (読)</t>
  </si>
  <si>
    <t>府中＊</t>
  </si>
  <si>
    <t>松永南</t>
  </si>
  <si>
    <t>戸手･駅家西＊</t>
  </si>
  <si>
    <t>新市＊</t>
  </si>
  <si>
    <t>三原幸崎＊</t>
  </si>
  <si>
    <t>新広＊</t>
  </si>
  <si>
    <t>口北＊</t>
  </si>
  <si>
    <t>三原中央店＊</t>
  </si>
  <si>
    <t>尾道東＊</t>
  </si>
  <si>
    <t>中庄＊</t>
  </si>
  <si>
    <t>千年･沼隈＊</t>
  </si>
  <si>
    <t>東雲本町</t>
  </si>
  <si>
    <t>仁保・東雲</t>
  </si>
  <si>
    <t>旭町宇品北</t>
  </si>
  <si>
    <t>翠町･皆実町</t>
  </si>
  <si>
    <t>高宮＊</t>
  </si>
  <si>
    <t>祇園長束</t>
  </si>
  <si>
    <t>中筋・古市東</t>
  </si>
  <si>
    <t>緑井・古市</t>
  </si>
  <si>
    <t>宇品南</t>
  </si>
  <si>
    <t>宇品西</t>
  </si>
  <si>
    <t>スタジアム通り</t>
  </si>
  <si>
    <t>令和　　　年　　　月　　　日</t>
  </si>
  <si>
    <t>三原中央*</t>
  </si>
  <si>
    <t>己斐上</t>
  </si>
  <si>
    <t>中区センター</t>
  </si>
  <si>
    <t>長束・祇園</t>
  </si>
  <si>
    <t>西区センター</t>
  </si>
  <si>
    <t>大竹</t>
  </si>
  <si>
    <t>大崎中央＊</t>
  </si>
  <si>
    <t>己斐</t>
  </si>
  <si>
    <t>牛田本町</t>
  </si>
  <si>
    <t>矢賀・中山</t>
  </si>
  <si>
    <t>祇園・川内</t>
  </si>
  <si>
    <t>高陽東</t>
  </si>
  <si>
    <t>庚午</t>
  </si>
  <si>
    <t>草津・庚午</t>
  </si>
  <si>
    <t>安浦三津口＊</t>
  </si>
  <si>
    <t>安浦安登＊</t>
  </si>
  <si>
    <t>松永南　　(毎)</t>
  </si>
  <si>
    <t>福山駅南(Ｎ)</t>
  </si>
  <si>
    <t>福山中央(Ｎ)</t>
  </si>
  <si>
    <t>福山南(Ｎ)</t>
  </si>
  <si>
    <t>福山東(Ｎ)</t>
  </si>
  <si>
    <t>深津(Ｎ)</t>
  </si>
  <si>
    <t>福山北(ＮM)</t>
  </si>
  <si>
    <t>春日(ＮM)</t>
  </si>
  <si>
    <t>中山・温品</t>
  </si>
  <si>
    <t>温品通り</t>
  </si>
  <si>
    <t>呉南＊</t>
  </si>
  <si>
    <t>竹原中央＊</t>
  </si>
  <si>
    <t>東野（鮴崎）</t>
  </si>
  <si>
    <t>牛田</t>
  </si>
  <si>
    <t>高野＊</t>
  </si>
  <si>
    <t>三原南＊</t>
  </si>
  <si>
    <t>三原沼田＊</t>
  </si>
  <si>
    <t>宇品北仁保</t>
  </si>
  <si>
    <t>新三原北＊</t>
  </si>
  <si>
    <t>三原西部＊</t>
  </si>
  <si>
    <t>（R6.02）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</si>
</sst>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7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sz val="8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hair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 style="thin"/>
      <right style="hair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hair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ash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185" fontId="0" fillId="33" borderId="0" xfId="48" applyNumberFormat="1" applyFill="1" applyAlignment="1">
      <alignment/>
    </xf>
    <xf numFmtId="185" fontId="0" fillId="33" borderId="0" xfId="0" applyNumberFormat="1" applyFill="1" applyAlignment="1">
      <alignment/>
    </xf>
    <xf numFmtId="185" fontId="0" fillId="33" borderId="10" xfId="48" applyNumberFormat="1" applyFont="1" applyFill="1" applyBorder="1" applyAlignment="1">
      <alignment horizontal="centerContinuous" vertical="center"/>
    </xf>
    <xf numFmtId="185" fontId="0" fillId="33" borderId="0" xfId="48" applyNumberFormat="1" applyFont="1" applyFill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5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7" fillId="0" borderId="0" xfId="48" applyNumberFormat="1" applyFont="1" applyFill="1" applyAlignment="1">
      <alignment vertical="center"/>
    </xf>
    <xf numFmtId="185" fontId="8" fillId="0" borderId="0" xfId="48" applyNumberFormat="1" applyFont="1" applyFill="1" applyAlignment="1">
      <alignment vertical="center"/>
    </xf>
    <xf numFmtId="185" fontId="16" fillId="0" borderId="0" xfId="48" applyNumberFormat="1" applyFont="1" applyFill="1" applyAlignment="1">
      <alignment vertical="top"/>
    </xf>
    <xf numFmtId="185" fontId="17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/>
    </xf>
    <xf numFmtId="185" fontId="10" fillId="0" borderId="10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10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185" fontId="18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/>
    </xf>
    <xf numFmtId="185" fontId="18" fillId="0" borderId="22" xfId="0" applyNumberFormat="1" applyFont="1" applyFill="1" applyBorder="1" applyAlignment="1">
      <alignment/>
    </xf>
    <xf numFmtId="185" fontId="18" fillId="0" borderId="23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horizontal="centerContinuous" vertical="center"/>
    </xf>
    <xf numFmtId="185" fontId="6" fillId="0" borderId="26" xfId="0" applyNumberFormat="1" applyFont="1" applyFill="1" applyBorder="1" applyAlignment="1">
      <alignment horizontal="centerContinuous" vertical="center"/>
    </xf>
    <xf numFmtId="185" fontId="7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horizontal="centerContinuous" vertic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7" fillId="0" borderId="30" xfId="0" applyNumberFormat="1" applyFont="1" applyFill="1" applyBorder="1" applyAlignment="1">
      <alignment/>
    </xf>
    <xf numFmtId="185" fontId="1" fillId="0" borderId="31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 vertical="top"/>
    </xf>
    <xf numFmtId="185" fontId="7" fillId="0" borderId="25" xfId="0" applyNumberFormat="1" applyFont="1" applyFill="1" applyBorder="1" applyAlignment="1">
      <alignment horizontal="center" vertical="center"/>
    </xf>
    <xf numFmtId="185" fontId="0" fillId="33" borderId="26" xfId="48" applyNumberFormat="1" applyFont="1" applyFill="1" applyBorder="1" applyAlignment="1">
      <alignment horizontal="centerContinuous" vertical="center"/>
    </xf>
    <xf numFmtId="185" fontId="18" fillId="0" borderId="32" xfId="0" applyNumberFormat="1" applyFont="1" applyFill="1" applyBorder="1" applyAlignment="1">
      <alignment/>
    </xf>
    <xf numFmtId="185" fontId="18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Continuous" vertical="center"/>
    </xf>
    <xf numFmtId="185" fontId="18" fillId="0" borderId="35" xfId="0" applyNumberFormat="1" applyFont="1" applyFill="1" applyBorder="1" applyAlignment="1">
      <alignment/>
    </xf>
    <xf numFmtId="185" fontId="6" fillId="0" borderId="36" xfId="0" applyNumberFormat="1" applyFont="1" applyFill="1" applyBorder="1" applyAlignment="1">
      <alignment/>
    </xf>
    <xf numFmtId="185" fontId="18" fillId="0" borderId="37" xfId="0" applyNumberFormat="1" applyFont="1" applyFill="1" applyBorder="1" applyAlignment="1">
      <alignment/>
    </xf>
    <xf numFmtId="185" fontId="6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/>
    </xf>
    <xf numFmtId="185" fontId="18" fillId="0" borderId="40" xfId="0" applyNumberFormat="1" applyFont="1" applyFill="1" applyBorder="1" applyAlignment="1">
      <alignment/>
    </xf>
    <xf numFmtId="185" fontId="6" fillId="0" borderId="41" xfId="0" applyNumberFormat="1" applyFont="1" applyFill="1" applyBorder="1" applyAlignment="1">
      <alignment/>
    </xf>
    <xf numFmtId="185" fontId="6" fillId="0" borderId="42" xfId="0" applyNumberFormat="1" applyFont="1" applyFill="1" applyBorder="1" applyAlignment="1">
      <alignment/>
    </xf>
    <xf numFmtId="185" fontId="6" fillId="0" borderId="43" xfId="0" applyNumberFormat="1" applyFont="1" applyFill="1" applyBorder="1" applyAlignment="1">
      <alignment/>
    </xf>
    <xf numFmtId="185" fontId="23" fillId="0" borderId="44" xfId="48" applyNumberFormat="1" applyFont="1" applyFill="1" applyBorder="1" applyAlignment="1">
      <alignment horizontal="centerContinuous" vertical="center"/>
    </xf>
    <xf numFmtId="0" fontId="24" fillId="0" borderId="45" xfId="0" applyFont="1" applyBorder="1" applyAlignment="1">
      <alignment horizontal="centerContinuous" vertical="center"/>
    </xf>
    <xf numFmtId="185" fontId="23" fillId="0" borderId="45" xfId="48" applyNumberFormat="1" applyFont="1" applyFill="1" applyBorder="1" applyAlignment="1">
      <alignment horizontal="centerContinuous" vertical="center"/>
    </xf>
    <xf numFmtId="185" fontId="23" fillId="0" borderId="45" xfId="0" applyNumberFormat="1" applyFont="1" applyBorder="1" applyAlignment="1">
      <alignment horizontal="centerContinuous" vertical="center"/>
    </xf>
    <xf numFmtId="185" fontId="23" fillId="0" borderId="45" xfId="49" applyNumberFormat="1" applyFont="1" applyFill="1" applyBorder="1" applyAlignment="1">
      <alignment horizontal="centerContinuous" vertical="center"/>
    </xf>
    <xf numFmtId="185" fontId="23" fillId="0" borderId="46" xfId="0" applyNumberFormat="1" applyFont="1" applyBorder="1" applyAlignment="1">
      <alignment horizontal="centerContinuous" vertical="center"/>
    </xf>
    <xf numFmtId="0" fontId="23" fillId="0" borderId="45" xfId="0" applyFont="1" applyBorder="1" applyAlignment="1">
      <alignment horizontal="centerContinuous" vertical="center"/>
    </xf>
    <xf numFmtId="185" fontId="6" fillId="0" borderId="47" xfId="0" applyNumberFormat="1" applyFont="1" applyFill="1" applyBorder="1" applyAlignment="1">
      <alignment/>
    </xf>
    <xf numFmtId="185" fontId="18" fillId="0" borderId="48" xfId="0" applyNumberFormat="1" applyFont="1" applyFill="1" applyBorder="1" applyAlignment="1">
      <alignment/>
    </xf>
    <xf numFmtId="185" fontId="7" fillId="0" borderId="49" xfId="0" applyNumberFormat="1" applyFont="1" applyFill="1" applyBorder="1" applyAlignment="1">
      <alignment/>
    </xf>
    <xf numFmtId="185" fontId="18" fillId="0" borderId="50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5" fontId="18" fillId="0" borderId="52" xfId="0" applyNumberFormat="1" applyFont="1" applyFill="1" applyBorder="1" applyAlignment="1">
      <alignment/>
    </xf>
    <xf numFmtId="185" fontId="18" fillId="0" borderId="53" xfId="0" applyNumberFormat="1" applyFont="1" applyFill="1" applyBorder="1" applyAlignment="1">
      <alignment/>
    </xf>
    <xf numFmtId="185" fontId="1" fillId="0" borderId="54" xfId="0" applyNumberFormat="1" applyFont="1" applyFill="1" applyBorder="1" applyAlignment="1">
      <alignment/>
    </xf>
    <xf numFmtId="185" fontId="1" fillId="0" borderId="55" xfId="0" applyNumberFormat="1" applyFont="1" applyFill="1" applyBorder="1" applyAlignment="1">
      <alignment/>
    </xf>
    <xf numFmtId="185" fontId="18" fillId="0" borderId="56" xfId="0" applyNumberFormat="1" applyFont="1" applyFill="1" applyBorder="1" applyAlignment="1">
      <alignment/>
    </xf>
    <xf numFmtId="185" fontId="6" fillId="0" borderId="57" xfId="0" applyNumberFormat="1" applyFont="1" applyFill="1" applyBorder="1" applyAlignment="1">
      <alignment/>
    </xf>
    <xf numFmtId="185" fontId="18" fillId="0" borderId="58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6" fillId="0" borderId="59" xfId="0" applyNumberFormat="1" applyFont="1" applyFill="1" applyBorder="1" applyAlignment="1">
      <alignment/>
    </xf>
    <xf numFmtId="185" fontId="6" fillId="0" borderId="60" xfId="0" applyNumberFormat="1" applyFont="1" applyFill="1" applyBorder="1" applyAlignment="1">
      <alignment/>
    </xf>
    <xf numFmtId="185" fontId="6" fillId="0" borderId="61" xfId="0" applyNumberFormat="1" applyFont="1" applyFill="1" applyBorder="1" applyAlignment="1">
      <alignment/>
    </xf>
    <xf numFmtId="185" fontId="18" fillId="33" borderId="62" xfId="0" applyNumberFormat="1" applyFont="1" applyFill="1" applyBorder="1" applyAlignment="1">
      <alignment/>
    </xf>
    <xf numFmtId="185" fontId="0" fillId="33" borderId="0" xfId="48" applyNumberFormat="1" applyFont="1" applyFill="1" applyAlignment="1">
      <alignment/>
    </xf>
    <xf numFmtId="185" fontId="4" fillId="0" borderId="63" xfId="48" applyNumberFormat="1" applyFont="1" applyFill="1" applyBorder="1" applyAlignment="1">
      <alignment horizontal="distributed"/>
    </xf>
    <xf numFmtId="185" fontId="4" fillId="0" borderId="27" xfId="48" applyNumberFormat="1" applyFont="1" applyFill="1" applyBorder="1" applyAlignment="1">
      <alignment horizontal="distributed"/>
    </xf>
    <xf numFmtId="185" fontId="4" fillId="0" borderId="64" xfId="48" applyNumberFormat="1" applyFont="1" applyFill="1" applyBorder="1" applyAlignment="1">
      <alignment horizontal="distributed"/>
    </xf>
    <xf numFmtId="185" fontId="4" fillId="0" borderId="65" xfId="48" applyNumberFormat="1" applyFont="1" applyFill="1" applyBorder="1" applyAlignment="1">
      <alignment horizontal="distributed"/>
    </xf>
    <xf numFmtId="185" fontId="4" fillId="0" borderId="63" xfId="48" applyNumberFormat="1" applyFont="1" applyFill="1" applyBorder="1" applyAlignment="1">
      <alignment horizontal="distributed" shrinkToFit="1"/>
    </xf>
    <xf numFmtId="185" fontId="20" fillId="0" borderId="66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20" fillId="0" borderId="68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>
      <alignment/>
    </xf>
    <xf numFmtId="185" fontId="5" fillId="0" borderId="69" xfId="48" applyNumberFormat="1" applyFont="1" applyFill="1" applyBorder="1" applyAlignment="1">
      <alignment/>
    </xf>
    <xf numFmtId="185" fontId="5" fillId="0" borderId="70" xfId="48" applyNumberFormat="1" applyFont="1" applyFill="1" applyBorder="1" applyAlignment="1">
      <alignment/>
    </xf>
    <xf numFmtId="185" fontId="5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distributed"/>
    </xf>
    <xf numFmtId="185" fontId="20" fillId="0" borderId="22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 quotePrefix="1">
      <alignment horizontal="center"/>
    </xf>
    <xf numFmtId="185" fontId="5" fillId="0" borderId="73" xfId="48" applyNumberFormat="1" applyFont="1" applyFill="1" applyBorder="1" applyAlignment="1">
      <alignment/>
    </xf>
    <xf numFmtId="185" fontId="12" fillId="0" borderId="25" xfId="48" applyNumberFormat="1" applyFont="1" applyFill="1" applyBorder="1" applyAlignment="1">
      <alignment horizontal="centerContinuous"/>
    </xf>
    <xf numFmtId="185" fontId="4" fillId="0" borderId="10" xfId="48" applyNumberFormat="1" applyFont="1" applyFill="1" applyBorder="1" applyAlignment="1">
      <alignment horizontal="centerContinuous"/>
    </xf>
    <xf numFmtId="185" fontId="0" fillId="0" borderId="16" xfId="48" applyNumberFormat="1" applyFill="1" applyBorder="1" applyAlignment="1">
      <alignment horizontal="centerContinuous"/>
    </xf>
    <xf numFmtId="185" fontId="12" fillId="0" borderId="26" xfId="48" applyNumberFormat="1" applyFont="1" applyFill="1" applyBorder="1" applyAlignment="1" quotePrefix="1">
      <alignment horizontal="centerContinuous"/>
    </xf>
    <xf numFmtId="185" fontId="0" fillId="0" borderId="10" xfId="48" applyNumberFormat="1" applyFill="1" applyBorder="1" applyAlignment="1">
      <alignment horizontal="centerContinuous"/>
    </xf>
    <xf numFmtId="185" fontId="12" fillId="0" borderId="16" xfId="48" applyNumberFormat="1" applyFont="1" applyFill="1" applyBorder="1" applyAlignment="1">
      <alignment horizontal="center"/>
    </xf>
    <xf numFmtId="185" fontId="12" fillId="0" borderId="10" xfId="48" applyNumberFormat="1" applyFont="1" applyFill="1" applyBorder="1" applyAlignment="1">
      <alignment horizontal="centerContinuous"/>
    </xf>
    <xf numFmtId="185" fontId="1" fillId="0" borderId="10" xfId="48" applyNumberFormat="1" applyFont="1" applyFill="1" applyBorder="1" applyAlignment="1">
      <alignment horizontal="centerContinuous"/>
    </xf>
    <xf numFmtId="185" fontId="0" fillId="0" borderId="17" xfId="48" applyNumberFormat="1" applyFill="1" applyBorder="1" applyAlignment="1">
      <alignment horizontal="centerContinuous"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9" fillId="0" borderId="74" xfId="48" applyNumberFormat="1" applyFont="1" applyFill="1" applyBorder="1" applyAlignment="1">
      <alignment horizontal="centerContinuous" vertical="center"/>
    </xf>
    <xf numFmtId="185" fontId="10" fillId="0" borderId="75" xfId="48" applyNumberFormat="1" applyFont="1" applyFill="1" applyBorder="1" applyAlignment="1">
      <alignment horizontal="centerContinuous" vertical="center"/>
    </xf>
    <xf numFmtId="185" fontId="10" fillId="0" borderId="45" xfId="48" applyNumberFormat="1" applyFont="1" applyFill="1" applyBorder="1" applyAlignment="1">
      <alignment horizontal="centerContinuous" vertical="center"/>
    </xf>
    <xf numFmtId="185" fontId="10" fillId="0" borderId="76" xfId="48" applyNumberFormat="1" applyFont="1" applyFill="1" applyBorder="1" applyAlignment="1">
      <alignment horizontal="centerContinuous" vertical="center"/>
    </xf>
    <xf numFmtId="185" fontId="6" fillId="0" borderId="76" xfId="48" applyNumberFormat="1" applyFont="1" applyFill="1" applyBorder="1" applyAlignment="1">
      <alignment horizontal="center" vertical="center"/>
    </xf>
    <xf numFmtId="185" fontId="9" fillId="0" borderId="75" xfId="48" applyNumberFormat="1" applyFont="1" applyFill="1" applyBorder="1" applyAlignment="1">
      <alignment horizontal="centerContinuous" vertical="center"/>
    </xf>
    <xf numFmtId="185" fontId="6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1" fillId="0" borderId="0" xfId="48" applyNumberFormat="1" applyFont="1" applyFill="1" applyBorder="1" applyAlignment="1" quotePrefix="1">
      <alignment horizontal="left"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77" xfId="48" applyNumberFormat="1" applyFont="1" applyFill="1" applyBorder="1" applyAlignment="1">
      <alignment horizontal="center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78" xfId="48" applyNumberFormat="1" applyFill="1" applyBorder="1" applyAlignment="1">
      <alignment horizontal="centerContinuous"/>
    </xf>
    <xf numFmtId="185" fontId="8" fillId="0" borderId="56" xfId="48" applyNumberFormat="1" applyFont="1" applyFill="1" applyBorder="1" applyAlignment="1" quotePrefix="1">
      <alignment horizontal="left"/>
    </xf>
    <xf numFmtId="185" fontId="0" fillId="0" borderId="78" xfId="48" applyNumberFormat="1" applyFont="1" applyFill="1" applyBorder="1" applyAlignment="1">
      <alignment/>
    </xf>
    <xf numFmtId="185" fontId="13" fillId="0" borderId="79" xfId="48" applyNumberFormat="1" applyFont="1" applyFill="1" applyBorder="1" applyAlignment="1" quotePrefix="1">
      <alignment/>
    </xf>
    <xf numFmtId="185" fontId="5" fillId="0" borderId="80" xfId="48" applyNumberFormat="1" applyFont="1" applyFill="1" applyBorder="1" applyAlignment="1">
      <alignment/>
    </xf>
    <xf numFmtId="185" fontId="13" fillId="0" borderId="0" xfId="48" applyNumberFormat="1" applyFont="1" applyFill="1" applyBorder="1" applyAlignment="1">
      <alignment/>
    </xf>
    <xf numFmtId="185" fontId="13" fillId="0" borderId="81" xfId="48" applyNumberFormat="1" applyFont="1" applyFill="1" applyBorder="1" applyAlignment="1">
      <alignment/>
    </xf>
    <xf numFmtId="185" fontId="5" fillId="0" borderId="81" xfId="48" applyNumberFormat="1" applyFont="1" applyFill="1" applyBorder="1" applyAlignment="1" quotePrefix="1">
      <alignment vertical="center"/>
    </xf>
    <xf numFmtId="185" fontId="11" fillId="0" borderId="0" xfId="48" applyNumberFormat="1" applyFont="1" applyFill="1" applyAlignment="1">
      <alignment vertical="top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10" xfId="48" applyNumberFormat="1" applyFont="1" applyFill="1" applyBorder="1" applyAlignment="1">
      <alignment horizontal="centerContinuous" vertical="center"/>
    </xf>
    <xf numFmtId="185" fontId="0" fillId="0" borderId="17" xfId="48" applyNumberFormat="1" applyFont="1" applyFill="1" applyBorder="1" applyAlignment="1">
      <alignment horizontal="centerContinuous" vertical="center"/>
    </xf>
    <xf numFmtId="185" fontId="1" fillId="0" borderId="10" xfId="48" applyNumberFormat="1" applyFont="1" applyFill="1" applyBorder="1" applyAlignment="1">
      <alignment horizontal="centerContinuous" vertical="center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3" xfId="48" applyNumberFormat="1" applyFont="1" applyFill="1" applyBorder="1" applyAlignment="1">
      <alignment horizontal="center"/>
    </xf>
    <xf numFmtId="185" fontId="0" fillId="0" borderId="84" xfId="48" applyNumberFormat="1" applyFont="1" applyFill="1" applyBorder="1" applyAlignment="1" quotePrefix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13" xfId="48" applyNumberFormat="1" applyFont="1" applyFill="1" applyBorder="1" applyAlignment="1" quotePrefix="1">
      <alignment horizontal="center"/>
    </xf>
    <xf numFmtId="185" fontId="0" fillId="0" borderId="82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0" fillId="0" borderId="86" xfId="48" applyNumberFormat="1" applyFill="1" applyBorder="1" applyAlignment="1">
      <alignment/>
    </xf>
    <xf numFmtId="185" fontId="4" fillId="0" borderId="27" xfId="48" applyNumberFormat="1" applyFont="1" applyFill="1" applyBorder="1" applyAlignment="1">
      <alignment/>
    </xf>
    <xf numFmtId="185" fontId="20" fillId="0" borderId="48" xfId="48" applyNumberFormat="1" applyFont="1" applyFill="1" applyBorder="1" applyAlignment="1" applyProtection="1">
      <alignment/>
      <protection/>
    </xf>
    <xf numFmtId="185" fontId="4" fillId="0" borderId="65" xfId="48" applyNumberFormat="1" applyFont="1" applyFill="1" applyBorder="1" applyAlignment="1">
      <alignment/>
    </xf>
    <xf numFmtId="185" fontId="20" fillId="0" borderId="40" xfId="48" applyNumberFormat="1" applyFont="1" applyFill="1" applyBorder="1" applyAlignment="1" applyProtection="1">
      <alignment/>
      <protection/>
    </xf>
    <xf numFmtId="185" fontId="20" fillId="0" borderId="22" xfId="48" applyNumberFormat="1" applyFont="1" applyFill="1" applyBorder="1" applyAlignment="1" applyProtection="1">
      <alignment/>
      <protection/>
    </xf>
    <xf numFmtId="185" fontId="4" fillId="0" borderId="87" xfId="48" applyNumberFormat="1" applyFont="1" applyFill="1" applyBorder="1" applyAlignment="1">
      <alignment/>
    </xf>
    <xf numFmtId="185" fontId="20" fillId="0" borderId="39" xfId="48" applyNumberFormat="1" applyFont="1" applyFill="1" applyBorder="1" applyAlignment="1">
      <alignment/>
    </xf>
    <xf numFmtId="185" fontId="0" fillId="0" borderId="88" xfId="48" applyNumberFormat="1" applyFont="1" applyFill="1" applyBorder="1" applyAlignment="1">
      <alignment horizontal="center"/>
    </xf>
    <xf numFmtId="185" fontId="20" fillId="0" borderId="89" xfId="0" applyNumberFormat="1" applyFont="1" applyFill="1" applyBorder="1" applyAlignment="1">
      <alignment/>
    </xf>
    <xf numFmtId="185" fontId="5" fillId="0" borderId="90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center"/>
    </xf>
    <xf numFmtId="185" fontId="30" fillId="0" borderId="12" xfId="48" applyNumberFormat="1" applyFont="1" applyFill="1" applyBorder="1" applyAlignment="1" applyProtection="1">
      <alignment/>
      <protection/>
    </xf>
    <xf numFmtId="185" fontId="0" fillId="0" borderId="91" xfId="48" applyNumberFormat="1" applyFont="1" applyFill="1" applyBorder="1" applyAlignment="1">
      <alignment horizontal="center"/>
    </xf>
    <xf numFmtId="185" fontId="0" fillId="0" borderId="75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distributed"/>
    </xf>
    <xf numFmtId="185" fontId="0" fillId="0" borderId="72" xfId="48" applyNumberFormat="1" applyFill="1" applyBorder="1" applyAlignment="1">
      <alignment/>
    </xf>
    <xf numFmtId="185" fontId="4" fillId="0" borderId="42" xfId="48" applyNumberFormat="1" applyFont="1" applyFill="1" applyBorder="1" applyAlignment="1">
      <alignment horizontal="distributed"/>
    </xf>
    <xf numFmtId="185" fontId="0" fillId="0" borderId="42" xfId="48" applyNumberForma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8" xfId="48" applyNumberFormat="1" applyFont="1" applyFill="1" applyBorder="1" applyAlignment="1">
      <alignment/>
    </xf>
    <xf numFmtId="185" fontId="0" fillId="0" borderId="22" xfId="48" applyNumberFormat="1" applyFill="1" applyBorder="1" applyAlignment="1">
      <alignment/>
    </xf>
    <xf numFmtId="185" fontId="4" fillId="0" borderId="92" xfId="48" applyNumberFormat="1" applyFont="1" applyFill="1" applyBorder="1" applyAlignment="1">
      <alignment horizontal="center"/>
    </xf>
    <xf numFmtId="185" fontId="20" fillId="0" borderId="93" xfId="48" applyNumberFormat="1" applyFont="1" applyFill="1" applyBorder="1" applyAlignment="1" applyProtection="1">
      <alignment/>
      <protection/>
    </xf>
    <xf numFmtId="185" fontId="20" fillId="0" borderId="33" xfId="48" applyNumberFormat="1" applyFont="1" applyFill="1" applyBorder="1" applyAlignment="1">
      <alignment/>
    </xf>
    <xf numFmtId="185" fontId="30" fillId="0" borderId="12" xfId="48" applyNumberFormat="1" applyFont="1" applyFill="1" applyBorder="1" applyAlignment="1">
      <alignment/>
    </xf>
    <xf numFmtId="185" fontId="20" fillId="0" borderId="93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5" fillId="0" borderId="12" xfId="48" applyNumberFormat="1" applyFont="1" applyFill="1" applyBorder="1" applyAlignment="1">
      <alignment/>
    </xf>
    <xf numFmtId="185" fontId="30" fillId="0" borderId="67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 horizontal="center"/>
    </xf>
    <xf numFmtId="185" fontId="4" fillId="0" borderId="63" xfId="48" applyNumberFormat="1" applyFont="1" applyFill="1" applyBorder="1" applyAlignment="1">
      <alignment horizontal="center"/>
    </xf>
    <xf numFmtId="185" fontId="20" fillId="0" borderId="66" xfId="48" applyNumberFormat="1" applyFont="1" applyFill="1" applyBorder="1" applyAlignment="1" applyProtection="1">
      <alignment/>
      <protection/>
    </xf>
    <xf numFmtId="185" fontId="4" fillId="0" borderId="63" xfId="48" applyNumberFormat="1" applyFont="1" applyFill="1" applyBorder="1" applyAlignment="1">
      <alignment/>
    </xf>
    <xf numFmtId="185" fontId="4" fillId="0" borderId="18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4" fillId="0" borderId="87" xfId="48" applyNumberFormat="1" applyFont="1" applyFill="1" applyBorder="1" applyAlignment="1">
      <alignment horizontal="distributed"/>
    </xf>
    <xf numFmtId="185" fontId="20" fillId="0" borderId="39" xfId="48" applyNumberFormat="1" applyFont="1" applyFill="1" applyBorder="1" applyAlignment="1" applyProtection="1">
      <alignment/>
      <protection/>
    </xf>
    <xf numFmtId="185" fontId="4" fillId="0" borderId="0" xfId="48" applyNumberFormat="1" applyFont="1" applyFill="1" applyBorder="1" applyAlignment="1">
      <alignment horizontal="distributed"/>
    </xf>
    <xf numFmtId="185" fontId="30" fillId="0" borderId="69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center"/>
    </xf>
    <xf numFmtId="185" fontId="20" fillId="0" borderId="97" xfId="48" applyNumberFormat="1" applyFont="1" applyFill="1" applyBorder="1" applyAlignment="1">
      <alignment/>
    </xf>
    <xf numFmtId="185" fontId="30" fillId="0" borderId="98" xfId="48" applyNumberFormat="1" applyFont="1" applyFill="1" applyBorder="1" applyAlignment="1">
      <alignment/>
    </xf>
    <xf numFmtId="185" fontId="30" fillId="0" borderId="99" xfId="48" applyNumberFormat="1" applyFont="1" applyFill="1" applyBorder="1" applyAlignment="1">
      <alignment/>
    </xf>
    <xf numFmtId="185" fontId="20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4" fillId="0" borderId="0" xfId="48" applyNumberFormat="1" applyFont="1" applyFill="1" applyAlignment="1">
      <alignment vertical="top"/>
    </xf>
    <xf numFmtId="185" fontId="0" fillId="0" borderId="37" xfId="48" applyNumberFormat="1" applyFont="1" applyFill="1" applyBorder="1" applyAlignment="1">
      <alignment horizontal="center"/>
    </xf>
    <xf numFmtId="185" fontId="0" fillId="0" borderId="13" xfId="48" applyNumberFormat="1" applyFill="1" applyBorder="1" applyAlignment="1">
      <alignment/>
    </xf>
    <xf numFmtId="185" fontId="20" fillId="0" borderId="100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0" fillId="0" borderId="103" xfId="48" applyNumberFormat="1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 horizontal="center"/>
    </xf>
    <xf numFmtId="185" fontId="4" fillId="0" borderId="27" xfId="48" applyNumberFormat="1" applyFont="1" applyFill="1" applyBorder="1" applyAlignment="1">
      <alignment horizontal="centerContinuous" shrinkToFit="1"/>
    </xf>
    <xf numFmtId="185" fontId="32" fillId="0" borderId="27" xfId="48" applyNumberFormat="1" applyFont="1" applyFill="1" applyBorder="1" applyAlignment="1">
      <alignment/>
    </xf>
    <xf numFmtId="185" fontId="20" fillId="0" borderId="100" xfId="48" applyNumberFormat="1" applyFont="1" applyFill="1" applyBorder="1" applyAlignment="1" applyProtection="1">
      <alignment/>
      <protection/>
    </xf>
    <xf numFmtId="185" fontId="20" fillId="0" borderId="104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 horizontal="distributed"/>
    </xf>
    <xf numFmtId="185" fontId="20" fillId="0" borderId="52" xfId="48" applyNumberFormat="1" applyFont="1" applyFill="1" applyBorder="1" applyAlignment="1">
      <alignment/>
    </xf>
    <xf numFmtId="185" fontId="30" fillId="0" borderId="20" xfId="48" applyNumberFormat="1" applyFont="1" applyFill="1" applyBorder="1" applyAlignment="1">
      <alignment/>
    </xf>
    <xf numFmtId="185" fontId="30" fillId="0" borderId="100" xfId="48" applyNumberFormat="1" applyFont="1" applyFill="1" applyBorder="1" applyAlignment="1">
      <alignment/>
    </xf>
    <xf numFmtId="185" fontId="30" fillId="0" borderId="106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 horizontal="center"/>
    </xf>
    <xf numFmtId="185" fontId="20" fillId="0" borderId="108" xfId="48" applyNumberFormat="1" applyFont="1" applyFill="1" applyBorder="1" applyAlignment="1">
      <alignment/>
    </xf>
    <xf numFmtId="185" fontId="30" fillId="0" borderId="109" xfId="48" applyNumberFormat="1" applyFont="1" applyFill="1" applyBorder="1" applyAlignment="1">
      <alignment/>
    </xf>
    <xf numFmtId="185" fontId="20" fillId="0" borderId="98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11" fillId="0" borderId="0" xfId="48" applyNumberFormat="1" applyFont="1" applyFill="1" applyBorder="1" applyAlignment="1">
      <alignment vertical="top"/>
    </xf>
    <xf numFmtId="185" fontId="0" fillId="0" borderId="110" xfId="48" applyNumberFormat="1" applyFont="1" applyFill="1" applyBorder="1" applyAlignment="1">
      <alignment horizontal="center"/>
    </xf>
    <xf numFmtId="185" fontId="20" fillId="0" borderId="48" xfId="48" applyNumberFormat="1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0" fillId="0" borderId="73" xfId="48" applyNumberFormat="1" applyFill="1" applyBorder="1" applyAlignment="1">
      <alignment/>
    </xf>
    <xf numFmtId="185" fontId="20" fillId="0" borderId="52" xfId="48" applyNumberFormat="1" applyFont="1" applyFill="1" applyBorder="1" applyAlignment="1" applyProtection="1">
      <alignment/>
      <protection/>
    </xf>
    <xf numFmtId="185" fontId="4" fillId="0" borderId="105" xfId="48" applyNumberFormat="1" applyFont="1" applyFill="1" applyBorder="1" applyAlignment="1">
      <alignment horizontal="center"/>
    </xf>
    <xf numFmtId="185" fontId="5" fillId="0" borderId="99" xfId="48" applyNumberFormat="1" applyFont="1" applyFill="1" applyBorder="1" applyAlignment="1">
      <alignment/>
    </xf>
    <xf numFmtId="185" fontId="1" fillId="0" borderId="0" xfId="0" applyNumberFormat="1" applyFont="1" applyFill="1" applyAlignment="1" quotePrefix="1">
      <alignment horizontal="left"/>
    </xf>
    <xf numFmtId="185" fontId="20" fillId="0" borderId="111" xfId="48" applyNumberFormat="1" applyFont="1" applyFill="1" applyBorder="1" applyAlignment="1" applyProtection="1">
      <alignment/>
      <protection/>
    </xf>
    <xf numFmtId="185" fontId="20" fillId="0" borderId="111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0" fillId="0" borderId="30" xfId="48" applyNumberFormat="1" applyFont="1" applyFill="1" applyBorder="1" applyAlignment="1">
      <alignment horizontal="center"/>
    </xf>
    <xf numFmtId="185" fontId="20" fillId="0" borderId="112" xfId="48" applyNumberFormat="1" applyFont="1" applyFill="1" applyBorder="1" applyAlignment="1">
      <alignment horizontal="center"/>
    </xf>
    <xf numFmtId="185" fontId="0" fillId="0" borderId="113" xfId="48" applyNumberFormat="1" applyFill="1" applyBorder="1" applyAlignment="1">
      <alignment/>
    </xf>
    <xf numFmtId="185" fontId="0" fillId="0" borderId="68" xfId="48" applyNumberFormat="1" applyFill="1" applyBorder="1" applyAlignment="1">
      <alignment/>
    </xf>
    <xf numFmtId="185" fontId="20" fillId="0" borderId="22" xfId="48" applyNumberFormat="1" applyFont="1" applyFill="1" applyBorder="1" applyAlignment="1">
      <alignment horizontal="center"/>
    </xf>
    <xf numFmtId="185" fontId="32" fillId="0" borderId="72" xfId="48" applyNumberFormat="1" applyFont="1" applyFill="1" applyBorder="1" applyAlignment="1">
      <alignment/>
    </xf>
    <xf numFmtId="185" fontId="33" fillId="0" borderId="22" xfId="48" applyNumberFormat="1" applyFont="1" applyFill="1" applyBorder="1" applyAlignment="1" applyProtection="1">
      <alignment/>
      <protection/>
    </xf>
    <xf numFmtId="185" fontId="31" fillId="0" borderId="67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8" fillId="0" borderId="27" xfId="48" applyNumberFormat="1" applyFont="1" applyFill="1" applyBorder="1" applyAlignment="1">
      <alignment horizontal="distributed"/>
    </xf>
    <xf numFmtId="185" fontId="33" fillId="0" borderId="66" xfId="48" applyNumberFormat="1" applyFont="1" applyFill="1" applyBorder="1" applyAlignment="1" applyProtection="1">
      <alignment/>
      <protection/>
    </xf>
    <xf numFmtId="49" fontId="1" fillId="0" borderId="0" xfId="48" applyNumberFormat="1" applyFont="1" applyFill="1" applyBorder="1" applyAlignment="1">
      <alignment horizontal="center" vertical="center"/>
    </xf>
    <xf numFmtId="185" fontId="1" fillId="0" borderId="0" xfId="48" applyNumberFormat="1" applyFont="1" applyFill="1" applyBorder="1" applyAlignment="1">
      <alignment horizontal="centerContinuous" vertical="center"/>
    </xf>
    <xf numFmtId="185" fontId="0" fillId="0" borderId="0" xfId="48" applyNumberFormat="1" applyFill="1" applyBorder="1" applyAlignment="1">
      <alignment horizontal="centerContinuous"/>
    </xf>
    <xf numFmtId="185" fontId="8" fillId="0" borderId="0" xfId="48" applyNumberFormat="1" applyFont="1" applyFill="1" applyBorder="1" applyAlignment="1" quotePrefix="1">
      <alignment horizontal="left"/>
    </xf>
    <xf numFmtId="185" fontId="0" fillId="0" borderId="0" xfId="48" applyNumberFormat="1" applyFont="1" applyFill="1" applyBorder="1" applyAlignment="1">
      <alignment/>
    </xf>
    <xf numFmtId="185" fontId="13" fillId="0" borderId="114" xfId="48" applyNumberFormat="1" applyFont="1" applyFill="1" applyBorder="1" applyAlignment="1" quotePrefix="1">
      <alignment/>
    </xf>
    <xf numFmtId="185" fontId="5" fillId="0" borderId="114" xfId="48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center"/>
    </xf>
    <xf numFmtId="185" fontId="0" fillId="0" borderId="115" xfId="48" applyNumberFormat="1" applyFont="1" applyFill="1" applyBorder="1" applyAlignment="1">
      <alignment horizontal="center"/>
    </xf>
    <xf numFmtId="185" fontId="0" fillId="0" borderId="57" xfId="48" applyNumberFormat="1" applyFont="1" applyFill="1" applyBorder="1" applyAlignment="1" quotePrefix="1">
      <alignment horizontal="center"/>
    </xf>
    <xf numFmtId="185" fontId="0" fillId="0" borderId="31" xfId="48" applyNumberFormat="1" applyFont="1" applyFill="1" applyBorder="1" applyAlignment="1">
      <alignment horizontal="center"/>
    </xf>
    <xf numFmtId="185" fontId="34" fillId="0" borderId="27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distributed"/>
    </xf>
    <xf numFmtId="185" fontId="21" fillId="0" borderId="39" xfId="48" applyNumberFormat="1" applyFont="1" applyFill="1" applyBorder="1" applyAlignment="1" applyProtection="1">
      <alignment vertical="center"/>
      <protection/>
    </xf>
    <xf numFmtId="185" fontId="0" fillId="0" borderId="116" xfId="48" applyNumberFormat="1" applyFont="1" applyFill="1" applyBorder="1" applyAlignment="1" quotePrefix="1">
      <alignment horizontal="center"/>
    </xf>
    <xf numFmtId="185" fontId="0" fillId="0" borderId="11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20" fillId="0" borderId="32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 applyAlignment="1" quotePrefix="1">
      <alignment horizontal="center"/>
    </xf>
    <xf numFmtId="185" fontId="4" fillId="0" borderId="113" xfId="48" applyNumberFormat="1" applyFont="1" applyFill="1" applyBorder="1" applyAlignment="1">
      <alignment/>
    </xf>
    <xf numFmtId="185" fontId="11" fillId="0" borderId="34" xfId="48" applyNumberFormat="1" applyFont="1" applyFill="1" applyBorder="1" applyAlignment="1">
      <alignment/>
    </xf>
    <xf numFmtId="185" fontId="5" fillId="0" borderId="11" xfId="48" applyNumberFormat="1" applyFont="1" applyFill="1" applyBorder="1" applyAlignment="1">
      <alignment/>
    </xf>
    <xf numFmtId="185" fontId="5" fillId="0" borderId="28" xfId="48" applyNumberFormat="1" applyFont="1" applyFill="1" applyBorder="1" applyAlignment="1">
      <alignment/>
    </xf>
    <xf numFmtId="185" fontId="0" fillId="0" borderId="18" xfId="48" applyNumberFormat="1" applyFill="1" applyBorder="1" applyAlignment="1">
      <alignment/>
    </xf>
    <xf numFmtId="185" fontId="4" fillId="0" borderId="18" xfId="48" applyNumberFormat="1" applyFont="1" applyFill="1" applyBorder="1" applyAlignment="1">
      <alignment/>
    </xf>
    <xf numFmtId="185" fontId="4" fillId="0" borderId="42" xfId="48" applyNumberFormat="1" applyFont="1" applyFill="1" applyBorder="1" applyAlignment="1">
      <alignment/>
    </xf>
    <xf numFmtId="185" fontId="5" fillId="0" borderId="68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 horizontal="distributed"/>
    </xf>
    <xf numFmtId="185" fontId="32" fillId="0" borderId="42" xfId="48" applyNumberFormat="1" applyFont="1" applyFill="1" applyBorder="1" applyAlignment="1">
      <alignment/>
    </xf>
    <xf numFmtId="185" fontId="11" fillId="0" borderId="93" xfId="48" applyNumberFormat="1" applyFont="1" applyFill="1" applyBorder="1" applyAlignment="1">
      <alignment/>
    </xf>
    <xf numFmtId="185" fontId="5" fillId="0" borderId="119" xfId="48" applyNumberFormat="1" applyFont="1" applyFill="1" applyBorder="1" applyAlignment="1">
      <alignment/>
    </xf>
    <xf numFmtId="185" fontId="11" fillId="0" borderId="120" xfId="48" applyNumberFormat="1" applyFont="1" applyFill="1" applyBorder="1" applyAlignment="1">
      <alignment/>
    </xf>
    <xf numFmtId="185" fontId="5" fillId="0" borderId="121" xfId="48" applyNumberFormat="1" applyFont="1" applyFill="1" applyBorder="1" applyAlignment="1">
      <alignment/>
    </xf>
    <xf numFmtId="185" fontId="0" fillId="0" borderId="122" xfId="48" applyNumberFormat="1" applyFont="1" applyFill="1" applyBorder="1" applyAlignment="1">
      <alignment horizontal="center"/>
    </xf>
    <xf numFmtId="185" fontId="27" fillId="0" borderId="27" xfId="48" applyNumberFormat="1" applyFont="1" applyFill="1" applyBorder="1" applyAlignment="1">
      <alignment horizontal="distributed"/>
    </xf>
    <xf numFmtId="185" fontId="0" fillId="0" borderId="63" xfId="48" applyNumberFormat="1" applyFont="1" applyFill="1" applyBorder="1" applyAlignment="1">
      <alignment/>
    </xf>
    <xf numFmtId="185" fontId="20" fillId="0" borderId="66" xfId="48" applyNumberFormat="1" applyFont="1" applyFill="1" applyBorder="1" applyAlignment="1">
      <alignment horizontal="distributed"/>
    </xf>
    <xf numFmtId="185" fontId="0" fillId="0" borderId="94" xfId="48" applyNumberFormat="1" applyFont="1" applyFill="1" applyBorder="1" applyAlignment="1">
      <alignment/>
    </xf>
    <xf numFmtId="185" fontId="20" fillId="0" borderId="111" xfId="48" applyNumberFormat="1" applyFont="1" applyFill="1" applyBorder="1" applyAlignment="1">
      <alignment horizontal="distributed"/>
    </xf>
    <xf numFmtId="185" fontId="8" fillId="0" borderId="27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shrinkToFit="1"/>
    </xf>
    <xf numFmtId="185" fontId="8" fillId="0" borderId="63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distributed"/>
    </xf>
    <xf numFmtId="185" fontId="4" fillId="0" borderId="72" xfId="48" applyNumberFormat="1" applyFont="1" applyFill="1" applyBorder="1" applyAlignment="1">
      <alignment horizontal="centerContinuous" shrinkToFit="1"/>
    </xf>
    <xf numFmtId="185" fontId="8" fillId="0" borderId="64" xfId="48" applyNumberFormat="1" applyFont="1" applyFill="1" applyBorder="1" applyAlignment="1">
      <alignment horizontal="center"/>
    </xf>
    <xf numFmtId="185" fontId="4" fillId="0" borderId="42" xfId="48" applyNumberFormat="1" applyFont="1" applyFill="1" applyBorder="1" applyAlignment="1">
      <alignment horizontal="centerContinuous" shrinkToFit="1"/>
    </xf>
    <xf numFmtId="185" fontId="0" fillId="0" borderId="42" xfId="48" applyNumberFormat="1" applyFont="1" applyFill="1" applyBorder="1" applyAlignment="1">
      <alignment/>
    </xf>
    <xf numFmtId="185" fontId="0" fillId="0" borderId="18" xfId="48" applyNumberFormat="1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 horizontal="distributed"/>
    </xf>
    <xf numFmtId="185" fontId="4" fillId="0" borderId="18" xfId="48" applyNumberFormat="1" applyFont="1" applyFill="1" applyBorder="1" applyAlignment="1">
      <alignment/>
    </xf>
    <xf numFmtId="185" fontId="19" fillId="0" borderId="42" xfId="48" applyNumberFormat="1" applyFont="1" applyFill="1" applyBorder="1" applyAlignment="1">
      <alignment horizontal="center" shrinkToFit="1"/>
    </xf>
    <xf numFmtId="185" fontId="4" fillId="0" borderId="18" xfId="48" applyNumberFormat="1" applyFont="1" applyFill="1" applyBorder="1" applyAlignment="1">
      <alignment horizontal="center"/>
    </xf>
    <xf numFmtId="185" fontId="4" fillId="0" borderId="49" xfId="48" applyNumberFormat="1" applyFont="1" applyFill="1" applyBorder="1" applyAlignment="1">
      <alignment horizontal="center"/>
    </xf>
    <xf numFmtId="0" fontId="4" fillId="0" borderId="30" xfId="48" applyNumberFormat="1" applyFont="1" applyFill="1" applyBorder="1" applyAlignment="1">
      <alignment/>
    </xf>
    <xf numFmtId="0" fontId="0" fillId="0" borderId="112" xfId="48" applyNumberFormat="1" applyFont="1" applyFill="1" applyBorder="1" applyAlignment="1">
      <alignment/>
    </xf>
    <xf numFmtId="185" fontId="0" fillId="0" borderId="112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123" xfId="48" applyNumberFormat="1" applyFill="1" applyBorder="1" applyAlignment="1">
      <alignment/>
    </xf>
    <xf numFmtId="185" fontId="33" fillId="0" borderId="66" xfId="48" applyNumberFormat="1" applyFont="1" applyFill="1" applyBorder="1" applyAlignment="1">
      <alignment/>
    </xf>
    <xf numFmtId="185" fontId="5" fillId="0" borderId="80" xfId="48" applyNumberFormat="1" applyFont="1" applyFill="1" applyBorder="1" applyAlignment="1" quotePrefix="1">
      <alignment vertical="center"/>
    </xf>
    <xf numFmtId="185" fontId="21" fillId="0" borderId="66" xfId="48" applyNumberFormat="1" applyFont="1" applyFill="1" applyBorder="1" applyAlignment="1">
      <alignment horizontal="distributed"/>
    </xf>
    <xf numFmtId="185" fontId="21" fillId="0" borderId="111" xfId="48" applyNumberFormat="1" applyFont="1" applyFill="1" applyBorder="1" applyAlignment="1">
      <alignment horizontal="distributed"/>
    </xf>
    <xf numFmtId="185" fontId="4" fillId="0" borderId="124" xfId="48" applyNumberFormat="1" applyFont="1" applyFill="1" applyBorder="1" applyAlignment="1">
      <alignment horizontal="center"/>
    </xf>
    <xf numFmtId="185" fontId="20" fillId="0" borderId="125" xfId="48" applyNumberFormat="1" applyFont="1" applyFill="1" applyBorder="1" applyAlignment="1" applyProtection="1">
      <alignment/>
      <protection/>
    </xf>
    <xf numFmtId="185" fontId="30" fillId="0" borderId="126" xfId="48" applyNumberFormat="1" applyFont="1" applyFill="1" applyBorder="1" applyAlignment="1" applyProtection="1">
      <alignment/>
      <protection/>
    </xf>
    <xf numFmtId="185" fontId="4" fillId="0" borderId="88" xfId="48" applyNumberFormat="1" applyFont="1" applyFill="1" applyBorder="1" applyAlignment="1">
      <alignment horizontal="center"/>
    </xf>
    <xf numFmtId="185" fontId="20" fillId="0" borderId="89" xfId="48" applyNumberFormat="1" applyFont="1" applyFill="1" applyBorder="1" applyAlignment="1" applyProtection="1">
      <alignment/>
      <protection/>
    </xf>
    <xf numFmtId="185" fontId="5" fillId="0" borderId="126" xfId="48" applyNumberFormat="1" applyFont="1" applyFill="1" applyBorder="1" applyAlignment="1">
      <alignment/>
    </xf>
    <xf numFmtId="185" fontId="20" fillId="0" borderId="125" xfId="48" applyNumberFormat="1" applyFont="1" applyFill="1" applyBorder="1" applyAlignment="1">
      <alignment/>
    </xf>
    <xf numFmtId="185" fontId="20" fillId="0" borderId="89" xfId="48" applyNumberFormat="1" applyFont="1" applyFill="1" applyBorder="1" applyAlignment="1">
      <alignment/>
    </xf>
    <xf numFmtId="185" fontId="20" fillId="0" borderId="127" xfId="48" applyNumberFormat="1" applyFont="1" applyFill="1" applyBorder="1" applyAlignment="1">
      <alignment/>
    </xf>
    <xf numFmtId="185" fontId="30" fillId="0" borderId="90" xfId="48" applyNumberFormat="1" applyFont="1" applyFill="1" applyBorder="1" applyAlignment="1">
      <alignment/>
    </xf>
    <xf numFmtId="185" fontId="30" fillId="0" borderId="126" xfId="48" applyNumberFormat="1" applyFont="1" applyFill="1" applyBorder="1" applyAlignment="1">
      <alignment/>
    </xf>
    <xf numFmtId="49" fontId="1" fillId="0" borderId="0" xfId="0" applyNumberFormat="1" applyFont="1" applyFill="1" applyAlignment="1" quotePrefix="1">
      <alignment horizontal="left"/>
    </xf>
    <xf numFmtId="185" fontId="4" fillId="0" borderId="18" xfId="48" applyNumberFormat="1" applyFont="1" applyFill="1" applyBorder="1" applyAlignment="1">
      <alignment horizontal="centerContinuous" shrinkToFit="1"/>
    </xf>
    <xf numFmtId="185" fontId="4" fillId="0" borderId="63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 horizontal="center" shrinkToFit="1"/>
    </xf>
    <xf numFmtId="185" fontId="4" fillId="0" borderId="64" xfId="48" applyNumberFormat="1" applyFont="1" applyFill="1" applyBorder="1" applyAlignment="1">
      <alignment horizontal="left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3" xfId="48" applyNumberFormat="1" applyFont="1" applyFill="1" applyBorder="1" applyAlignment="1">
      <alignment horizontal="left"/>
    </xf>
    <xf numFmtId="185" fontId="4" fillId="0" borderId="64" xfId="48" applyNumberFormat="1" applyFont="1" applyFill="1" applyBorder="1" applyAlignment="1">
      <alignment horizontal="centerContinuous" shrinkToFit="1"/>
    </xf>
    <xf numFmtId="185" fontId="4" fillId="0" borderId="65" xfId="48" applyNumberFormat="1" applyFont="1" applyFill="1" applyBorder="1" applyAlignment="1">
      <alignment horizontal="center"/>
    </xf>
    <xf numFmtId="185" fontId="11" fillId="0" borderId="125" xfId="48" applyNumberFormat="1" applyFont="1" applyFill="1" applyBorder="1" applyAlignment="1">
      <alignment/>
    </xf>
    <xf numFmtId="185" fontId="5" fillId="0" borderId="128" xfId="48" applyNumberFormat="1" applyFont="1" applyFill="1" applyBorder="1" applyAlignment="1">
      <alignment/>
    </xf>
    <xf numFmtId="185" fontId="4" fillId="0" borderId="125" xfId="48" applyNumberFormat="1" applyFont="1" applyFill="1" applyBorder="1" applyAlignment="1">
      <alignment horizontal="center"/>
    </xf>
    <xf numFmtId="185" fontId="4" fillId="0" borderId="55" xfId="48" applyNumberFormat="1" applyFont="1" applyFill="1" applyBorder="1" applyAlignment="1">
      <alignment horizontal="distributed"/>
    </xf>
    <xf numFmtId="185" fontId="11" fillId="0" borderId="129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25" xfId="48" applyNumberFormat="1" applyFont="1" applyFill="1" applyBorder="1" applyAlignment="1">
      <alignment horizontal="distributed"/>
    </xf>
    <xf numFmtId="185" fontId="22" fillId="0" borderId="78" xfId="48" applyNumberFormat="1" applyFont="1" applyFill="1" applyBorder="1" applyAlignment="1">
      <alignment/>
    </xf>
    <xf numFmtId="185" fontId="35" fillId="0" borderId="94" xfId="48" applyNumberFormat="1" applyFont="1" applyFill="1" applyBorder="1" applyAlignment="1">
      <alignment/>
    </xf>
    <xf numFmtId="185" fontId="36" fillId="0" borderId="111" xfId="48" applyNumberFormat="1" applyFont="1" applyFill="1" applyBorder="1" applyAlignment="1">
      <alignment/>
    </xf>
    <xf numFmtId="185" fontId="13" fillId="0" borderId="71" xfId="48" applyNumberFormat="1" applyFont="1" applyFill="1" applyBorder="1" applyAlignment="1">
      <alignment/>
    </xf>
    <xf numFmtId="185" fontId="36" fillId="0" borderId="108" xfId="48" applyNumberFormat="1" applyFont="1" applyFill="1" applyBorder="1" applyAlignment="1">
      <alignment/>
    </xf>
    <xf numFmtId="185" fontId="35" fillId="0" borderId="63" xfId="48" applyNumberFormat="1" applyFont="1" applyFill="1" applyBorder="1" applyAlignment="1">
      <alignment/>
    </xf>
    <xf numFmtId="185" fontId="72" fillId="0" borderId="72" xfId="48" applyNumberFormat="1" applyFont="1" applyFill="1" applyBorder="1" applyAlignment="1">
      <alignment horizontal="left"/>
    </xf>
    <xf numFmtId="185" fontId="20" fillId="0" borderId="120" xfId="48" applyNumberFormat="1" applyFont="1" applyFill="1" applyBorder="1" applyAlignment="1">
      <alignment/>
    </xf>
    <xf numFmtId="185" fontId="30" fillId="0" borderId="130" xfId="48" applyNumberFormat="1" applyFont="1" applyFill="1" applyBorder="1" applyAlignment="1">
      <alignment/>
    </xf>
    <xf numFmtId="185" fontId="12" fillId="0" borderId="80" xfId="48" applyNumberFormat="1" applyFont="1" applyFill="1" applyBorder="1" applyAlignment="1">
      <alignment/>
    </xf>
    <xf numFmtId="185" fontId="6" fillId="0" borderId="119" xfId="0" applyNumberFormat="1" applyFont="1" applyFill="1" applyBorder="1" applyAlignment="1">
      <alignment/>
    </xf>
    <xf numFmtId="0" fontId="5" fillId="0" borderId="67" xfId="48" applyNumberFormat="1" applyFont="1" applyFill="1" applyBorder="1" applyAlignment="1">
      <alignment/>
    </xf>
    <xf numFmtId="185" fontId="35" fillId="0" borderId="72" xfId="48" applyNumberFormat="1" applyFont="1" applyFill="1" applyBorder="1" applyAlignment="1">
      <alignment/>
    </xf>
    <xf numFmtId="185" fontId="35" fillId="0" borderId="42" xfId="48" applyNumberFormat="1" applyFont="1" applyFill="1" applyBorder="1" applyAlignment="1">
      <alignment/>
    </xf>
    <xf numFmtId="185" fontId="35" fillId="0" borderId="27" xfId="48" applyNumberFormat="1" applyFont="1" applyFill="1" applyBorder="1" applyAlignment="1">
      <alignment/>
    </xf>
    <xf numFmtId="185" fontId="72" fillId="0" borderId="22" xfId="48" applyNumberFormat="1" applyFont="1" applyFill="1" applyBorder="1" applyAlignment="1">
      <alignment horizontal="center"/>
    </xf>
    <xf numFmtId="185" fontId="72" fillId="0" borderId="87" xfId="48" applyNumberFormat="1" applyFont="1" applyFill="1" applyBorder="1" applyAlignment="1">
      <alignment/>
    </xf>
    <xf numFmtId="185" fontId="4" fillId="0" borderId="63" xfId="48" applyNumberFormat="1" applyFont="1" applyFill="1" applyBorder="1" applyAlignment="1">
      <alignment horizontal="center" shrinkToFit="1"/>
    </xf>
    <xf numFmtId="185" fontId="4" fillId="0" borderId="27" xfId="48" applyNumberFormat="1" applyFont="1" applyFill="1" applyBorder="1" applyAlignment="1">
      <alignment horizontal="distributed" shrinkToFit="1"/>
    </xf>
    <xf numFmtId="185" fontId="8" fillId="0" borderId="63" xfId="48" applyNumberFormat="1" applyFont="1" applyFill="1" applyBorder="1" applyAlignment="1">
      <alignment horizontal="centerContinuous" shrinkToFit="1"/>
    </xf>
    <xf numFmtId="0" fontId="20" fillId="0" borderId="40" xfId="48" applyNumberFormat="1" applyFont="1" applyFill="1" applyBorder="1" applyAlignment="1">
      <alignment/>
    </xf>
    <xf numFmtId="185" fontId="19" fillId="0" borderId="63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>
      <alignment/>
    </xf>
    <xf numFmtId="185" fontId="13" fillId="0" borderId="67" xfId="48" applyNumberFormat="1" applyFont="1" applyFill="1" applyBorder="1" applyAlignment="1">
      <alignment/>
    </xf>
    <xf numFmtId="185" fontId="4" fillId="0" borderId="27" xfId="48" applyNumberFormat="1" applyFont="1" applyFill="1" applyBorder="1" applyAlignment="1">
      <alignment shrinkToFit="1"/>
    </xf>
    <xf numFmtId="185" fontId="4" fillId="0" borderId="18" xfId="48" applyNumberFormat="1" applyFont="1" applyFill="1" applyBorder="1" applyAlignment="1">
      <alignment horizontal="distributed" shrinkToFit="1"/>
    </xf>
    <xf numFmtId="185" fontId="4" fillId="0" borderId="64" xfId="48" applyNumberFormat="1" applyFont="1" applyFill="1" applyBorder="1" applyAlignment="1">
      <alignment horizontal="distributed" shrinkToFit="1"/>
    </xf>
    <xf numFmtId="185" fontId="20" fillId="0" borderId="0" xfId="0" applyNumberFormat="1" applyFont="1" applyFill="1" applyAlignment="1">
      <alignment/>
    </xf>
    <xf numFmtId="0" fontId="20" fillId="0" borderId="66" xfId="48" applyNumberFormat="1" applyFont="1" applyFill="1" applyBorder="1" applyAlignment="1">
      <alignment/>
    </xf>
    <xf numFmtId="185" fontId="11" fillId="0" borderId="27" xfId="48" applyNumberFormat="1" applyFont="1" applyFill="1" applyBorder="1" applyAlignment="1">
      <alignment horizontal="centerContinuous" shrinkToFit="1"/>
    </xf>
    <xf numFmtId="185" fontId="11" fillId="0" borderId="27" xfId="48" applyNumberFormat="1" applyFont="1" applyFill="1" applyBorder="1" applyAlignment="1">
      <alignment horizontal="distributed" shrinkToFit="1"/>
    </xf>
    <xf numFmtId="185" fontId="73" fillId="0" borderId="63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shrinkToFit="1"/>
    </xf>
    <xf numFmtId="185" fontId="4" fillId="0" borderId="42" xfId="48" applyNumberFormat="1" applyFont="1" applyFill="1" applyBorder="1" applyAlignment="1">
      <alignment shrinkToFit="1"/>
    </xf>
    <xf numFmtId="185" fontId="4" fillId="0" borderId="131" xfId="48" applyNumberFormat="1" applyFont="1" applyFill="1" applyBorder="1" applyAlignment="1">
      <alignment horizontal="distributed"/>
    </xf>
    <xf numFmtId="185" fontId="4" fillId="0" borderId="87" xfId="48" applyNumberFormat="1" applyFont="1" applyFill="1" applyBorder="1" applyAlignment="1">
      <alignment shrinkToFit="1"/>
    </xf>
    <xf numFmtId="185" fontId="4" fillId="0" borderId="18" xfId="48" applyNumberFormat="1" applyFont="1" applyFill="1" applyBorder="1" applyAlignment="1">
      <alignment shrinkToFit="1"/>
    </xf>
    <xf numFmtId="185" fontId="4" fillId="7" borderId="27" xfId="48" applyNumberFormat="1" applyFont="1" applyFill="1" applyBorder="1" applyAlignment="1">
      <alignment horizontal="distributed"/>
    </xf>
    <xf numFmtId="185" fontId="4" fillId="0" borderId="72" xfId="48" applyNumberFormat="1" applyFont="1" applyFill="1" applyBorder="1" applyAlignment="1">
      <alignment horizontal="distributed" shrinkToFit="1"/>
    </xf>
    <xf numFmtId="185" fontId="4" fillId="7" borderId="72" xfId="48" applyNumberFormat="1" applyFont="1" applyFill="1" applyBorder="1" applyAlignment="1">
      <alignment horizontal="distributed"/>
    </xf>
    <xf numFmtId="58" fontId="9" fillId="0" borderId="46" xfId="48" applyNumberFormat="1" applyFont="1" applyFill="1" applyBorder="1" applyAlignment="1">
      <alignment horizontal="distributed" vertical="center"/>
    </xf>
    <xf numFmtId="58" fontId="9" fillId="0" borderId="45" xfId="0" applyNumberFormat="1" applyFont="1" applyFill="1" applyBorder="1" applyAlignment="1">
      <alignment horizontal="distributed" vertical="center"/>
    </xf>
    <xf numFmtId="58" fontId="9" fillId="0" borderId="132" xfId="0" applyNumberFormat="1" applyFont="1" applyFill="1" applyBorder="1" applyAlignment="1">
      <alignment horizontal="distributed" vertical="center"/>
    </xf>
    <xf numFmtId="185" fontId="0" fillId="0" borderId="46" xfId="48" applyNumberFormat="1" applyFont="1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185" fontId="1" fillId="0" borderId="79" xfId="48" applyNumberFormat="1" applyFont="1" applyFill="1" applyBorder="1" applyAlignment="1">
      <alignment horizontal="center"/>
    </xf>
    <xf numFmtId="0" fontId="0" fillId="0" borderId="134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185" fontId="7" fillId="0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9" fillId="0" borderId="46" xfId="0" applyNumberFormat="1" applyFont="1" applyBorder="1" applyAlignment="1">
      <alignment horizontal="distributed" vertical="center"/>
    </xf>
    <xf numFmtId="58" fontId="10" fillId="0" borderId="45" xfId="0" applyNumberFormat="1" applyFont="1" applyBorder="1" applyAlignment="1">
      <alignment horizontal="distributed" vertical="center"/>
    </xf>
    <xf numFmtId="58" fontId="10" fillId="0" borderId="132" xfId="0" applyNumberFormat="1" applyFont="1" applyBorder="1" applyAlignment="1">
      <alignment horizontal="distributed" vertical="center"/>
    </xf>
    <xf numFmtId="185" fontId="24" fillId="0" borderId="46" xfId="0" applyNumberFormat="1" applyFont="1" applyFill="1" applyBorder="1" applyAlignment="1">
      <alignment horizontal="center" vertical="center"/>
    </xf>
    <xf numFmtId="0" fontId="24" fillId="0" borderId="1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133350</xdr:rowOff>
    </xdr:from>
    <xdr:to>
      <xdr:col>18</xdr:col>
      <xdr:colOff>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95275"/>
          <a:ext cx="160020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</xdr:row>
      <xdr:rowOff>133350</xdr:rowOff>
    </xdr:from>
    <xdr:to>
      <xdr:col>16</xdr:col>
      <xdr:colOff>1323975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20859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showGridLines="0" tabSelected="1" workbookViewId="0" topLeftCell="A1">
      <selection activeCell="K23" sqref="K23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274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275</v>
      </c>
      <c r="O1" s="109"/>
      <c r="P1" s="110"/>
      <c r="Q1" s="111"/>
      <c r="R1" s="111"/>
    </row>
    <row r="2" spans="1:18" ht="25.5" customHeight="1" thickBot="1">
      <c r="A2" s="112"/>
      <c r="B2" s="113"/>
      <c r="C2" s="113"/>
      <c r="D2" s="114"/>
      <c r="E2" s="115"/>
      <c r="F2" s="370" t="s">
        <v>545</v>
      </c>
      <c r="G2" s="371"/>
      <c r="H2" s="371"/>
      <c r="I2" s="372"/>
      <c r="J2" s="116"/>
      <c r="K2" s="117">
        <f>SUM(M4,'安佐北区・広島市西区・佐伯区・廿日市市'!M4,'江田島市・安芸郡・大竹市・呉市'!M4,'東広島市・竹原市・豊田郡・山県郡・安芸高田市'!M4,'三次市・庄原市・神石郡・三原市・世羅郡'!M4,'尾道市・福山市・府中市'!M4)</f>
        <v>0</v>
      </c>
      <c r="L2" s="113"/>
      <c r="M2" s="115"/>
      <c r="N2" s="373"/>
      <c r="O2" s="374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319</v>
      </c>
      <c r="Q3" s="111"/>
      <c r="R3" s="111"/>
    </row>
    <row r="4" spans="1:18" ht="16.5" customHeight="1" thickBot="1">
      <c r="A4" s="314" t="s">
        <v>582</v>
      </c>
      <c r="B4" s="121"/>
      <c r="C4" s="122" t="s">
        <v>332</v>
      </c>
      <c r="D4" s="123" t="s">
        <v>19</v>
      </c>
      <c r="E4" s="124"/>
      <c r="F4" s="125" t="s">
        <v>4</v>
      </c>
      <c r="G4" s="330">
        <f>SUM(B18,E18,H18,K18,N18,Q18)</f>
        <v>36480</v>
      </c>
      <c r="H4" s="127" t="s">
        <v>5</v>
      </c>
      <c r="I4" s="128">
        <f>SUM(C18,F18,I18,L18,O18,R18)</f>
        <v>0</v>
      </c>
      <c r="J4" s="9"/>
      <c r="K4" s="129"/>
      <c r="L4" s="130" t="s">
        <v>303</v>
      </c>
      <c r="M4" s="300">
        <f>I4+I20+I39+I53+I66</f>
        <v>0</v>
      </c>
      <c r="N4" s="111"/>
      <c r="O4" s="111"/>
      <c r="P4" s="132" t="s">
        <v>320</v>
      </c>
      <c r="Q4" s="111"/>
      <c r="R4" s="111"/>
    </row>
    <row r="5" spans="1:18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309</v>
      </c>
      <c r="K6" s="134"/>
      <c r="L6" s="135"/>
      <c r="M6" s="136" t="s">
        <v>357</v>
      </c>
      <c r="N6" s="134"/>
      <c r="O6" s="135"/>
      <c r="P6" s="137" t="s">
        <v>10</v>
      </c>
      <c r="Q6" s="105"/>
      <c r="R6" s="109"/>
    </row>
    <row r="7" spans="1:18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44" t="s">
        <v>12</v>
      </c>
      <c r="R7" s="145"/>
    </row>
    <row r="8" spans="1:19" ht="13.5">
      <c r="A8" s="85"/>
      <c r="B8" s="177"/>
      <c r="C8" s="90"/>
      <c r="D8" s="85" t="s">
        <v>392</v>
      </c>
      <c r="E8" s="89">
        <v>720</v>
      </c>
      <c r="F8" s="90"/>
      <c r="G8" s="281" t="s">
        <v>548</v>
      </c>
      <c r="H8" s="89">
        <v>1550</v>
      </c>
      <c r="I8" s="90"/>
      <c r="J8" s="85"/>
      <c r="K8" s="89"/>
      <c r="L8" s="90"/>
      <c r="M8" s="202" t="s">
        <v>381</v>
      </c>
      <c r="N8" s="89">
        <v>4750</v>
      </c>
      <c r="O8" s="90"/>
      <c r="P8" s="85" t="s">
        <v>20</v>
      </c>
      <c r="Q8" s="89">
        <v>5200</v>
      </c>
      <c r="R8" s="90"/>
      <c r="S8" s="111"/>
    </row>
    <row r="9" spans="1:19" ht="13.5">
      <c r="A9" s="348"/>
      <c r="B9" s="89"/>
      <c r="C9" s="90"/>
      <c r="D9" s="85" t="s">
        <v>22</v>
      </c>
      <c r="E9" s="89">
        <v>180</v>
      </c>
      <c r="F9" s="90"/>
      <c r="G9" s="85" t="s">
        <v>497</v>
      </c>
      <c r="H9" s="89">
        <v>700</v>
      </c>
      <c r="I9" s="341"/>
      <c r="J9" s="85"/>
      <c r="K9" s="89"/>
      <c r="L9" s="90"/>
      <c r="M9" s="85"/>
      <c r="N9" s="89"/>
      <c r="O9" s="90"/>
      <c r="P9" s="85" t="s">
        <v>21</v>
      </c>
      <c r="Q9" s="89">
        <v>5430</v>
      </c>
      <c r="R9" s="90"/>
      <c r="S9" s="111"/>
    </row>
    <row r="10" spans="1:19" ht="13.5">
      <c r="A10" s="85"/>
      <c r="B10" s="177"/>
      <c r="C10" s="90"/>
      <c r="D10" s="351" t="s">
        <v>493</v>
      </c>
      <c r="E10" s="89">
        <v>390</v>
      </c>
      <c r="F10" s="90"/>
      <c r="G10" s="85"/>
      <c r="H10" s="89"/>
      <c r="I10" s="90"/>
      <c r="J10" s="238"/>
      <c r="K10" s="89"/>
      <c r="L10" s="90"/>
      <c r="M10" s="85"/>
      <c r="N10" s="89"/>
      <c r="O10" s="90"/>
      <c r="P10" s="85" t="s">
        <v>392</v>
      </c>
      <c r="Q10" s="89">
        <v>4930</v>
      </c>
      <c r="R10" s="90"/>
      <c r="S10" s="111"/>
    </row>
    <row r="11" spans="1:19" ht="13.5">
      <c r="A11" s="85"/>
      <c r="B11" s="177"/>
      <c r="C11" s="90"/>
      <c r="D11" s="84" t="s">
        <v>24</v>
      </c>
      <c r="E11" s="89">
        <v>210</v>
      </c>
      <c r="F11" s="90"/>
      <c r="G11" s="84"/>
      <c r="H11" s="89"/>
      <c r="I11" s="90"/>
      <c r="J11" s="85"/>
      <c r="K11" s="89"/>
      <c r="L11" s="90"/>
      <c r="M11" s="85"/>
      <c r="N11" s="89"/>
      <c r="O11" s="90"/>
      <c r="P11" s="85" t="s">
        <v>22</v>
      </c>
      <c r="Q11" s="89">
        <v>3000</v>
      </c>
      <c r="R11" s="90"/>
      <c r="S11" s="111"/>
    </row>
    <row r="12" spans="1:19" ht="13.5">
      <c r="A12" s="85"/>
      <c r="B12" s="177"/>
      <c r="C12" s="90"/>
      <c r="D12" s="84" t="s">
        <v>486</v>
      </c>
      <c r="E12" s="89">
        <v>270</v>
      </c>
      <c r="F12" s="90"/>
      <c r="G12" s="85"/>
      <c r="H12" s="89"/>
      <c r="I12" s="90"/>
      <c r="J12" s="85"/>
      <c r="K12" s="89"/>
      <c r="L12" s="90"/>
      <c r="M12" s="202"/>
      <c r="N12" s="89"/>
      <c r="O12" s="90"/>
      <c r="P12" s="351" t="s">
        <v>493</v>
      </c>
      <c r="Q12" s="89">
        <v>3300</v>
      </c>
      <c r="R12" s="90"/>
      <c r="S12" s="111"/>
    </row>
    <row r="13" spans="1:19" ht="13.5">
      <c r="A13" s="85"/>
      <c r="B13" s="177"/>
      <c r="C13" s="90"/>
      <c r="D13" s="361"/>
      <c r="E13" s="301"/>
      <c r="F13" s="90"/>
      <c r="G13" s="84"/>
      <c r="H13" s="89"/>
      <c r="I13" s="90"/>
      <c r="J13" s="85"/>
      <c r="K13" s="89"/>
      <c r="L13" s="90"/>
      <c r="M13" s="85"/>
      <c r="N13" s="89"/>
      <c r="O13" s="90"/>
      <c r="P13" s="84" t="s">
        <v>24</v>
      </c>
      <c r="Q13" s="89">
        <v>2600</v>
      </c>
      <c r="R13" s="90"/>
      <c r="S13" s="111"/>
    </row>
    <row r="14" spans="1:19" ht="13.5">
      <c r="A14" s="85"/>
      <c r="B14" s="177"/>
      <c r="C14" s="90"/>
      <c r="D14" s="276"/>
      <c r="E14" s="301"/>
      <c r="F14" s="90"/>
      <c r="G14" s="85"/>
      <c r="H14" s="89"/>
      <c r="I14" s="90"/>
      <c r="J14" s="85"/>
      <c r="K14" s="89"/>
      <c r="L14" s="90"/>
      <c r="M14" s="85"/>
      <c r="N14" s="89"/>
      <c r="O14" s="90"/>
      <c r="P14" s="84" t="s">
        <v>486</v>
      </c>
      <c r="Q14" s="89">
        <v>3250</v>
      </c>
      <c r="R14" s="90"/>
      <c r="S14" s="111"/>
    </row>
    <row r="15" spans="1:19" ht="13.5">
      <c r="A15" s="85"/>
      <c r="B15" s="177"/>
      <c r="C15" s="90"/>
      <c r="D15" s="361"/>
      <c r="E15" s="301"/>
      <c r="F15" s="90"/>
      <c r="G15" s="85" t="s">
        <v>518</v>
      </c>
      <c r="H15" s="89"/>
      <c r="I15" s="90"/>
      <c r="J15" s="85"/>
      <c r="K15" s="89"/>
      <c r="L15" s="90"/>
      <c r="M15" s="84"/>
      <c r="N15" s="89"/>
      <c r="O15" s="90"/>
      <c r="P15" s="84"/>
      <c r="Q15" s="89"/>
      <c r="R15" s="90"/>
      <c r="S15" s="111"/>
    </row>
    <row r="16" spans="1:19" ht="13.5">
      <c r="A16" s="146"/>
      <c r="B16" s="89"/>
      <c r="C16" s="90"/>
      <c r="D16" s="276"/>
      <c r="E16" s="301"/>
      <c r="F16" s="90"/>
      <c r="G16" s="85" t="s">
        <v>23</v>
      </c>
      <c r="H16" s="89"/>
      <c r="I16" s="90"/>
      <c r="J16" s="282"/>
      <c r="K16" s="89"/>
      <c r="L16" s="90"/>
      <c r="M16" s="84"/>
      <c r="N16" s="89"/>
      <c r="O16" s="90"/>
      <c r="P16" s="84"/>
      <c r="Q16" s="89"/>
      <c r="R16" s="90"/>
      <c r="S16" s="111"/>
    </row>
    <row r="17" spans="1:19" ht="13.5">
      <c r="A17" s="181"/>
      <c r="B17" s="225"/>
      <c r="C17" s="96"/>
      <c r="D17" s="278"/>
      <c r="E17" s="302"/>
      <c r="F17" s="96"/>
      <c r="G17" s="84" t="s">
        <v>498</v>
      </c>
      <c r="H17" s="226"/>
      <c r="I17" s="96"/>
      <c r="J17" s="180"/>
      <c r="K17" s="226"/>
      <c r="L17" s="96"/>
      <c r="M17" s="331"/>
      <c r="N17" s="332"/>
      <c r="O17" s="333"/>
      <c r="P17" s="331"/>
      <c r="Q17" s="334"/>
      <c r="R17" s="333"/>
      <c r="S17" s="111"/>
    </row>
    <row r="18" spans="1:19" ht="14.25" thickBot="1">
      <c r="A18" s="185" t="s">
        <v>18</v>
      </c>
      <c r="B18" s="214">
        <f>SUM(B8:B17)</f>
        <v>0</v>
      </c>
      <c r="C18" s="223">
        <f>SUM(C8:C17)</f>
        <v>0</v>
      </c>
      <c r="D18" s="185" t="s">
        <v>18</v>
      </c>
      <c r="E18" s="214">
        <f>SUM(E8:E17)</f>
        <v>1770</v>
      </c>
      <c r="F18" s="223">
        <f>SUM(F8:F17)</f>
        <v>0</v>
      </c>
      <c r="G18" s="185" t="s">
        <v>18</v>
      </c>
      <c r="H18" s="214">
        <f>SUM(H8:H17)</f>
        <v>2250</v>
      </c>
      <c r="I18" s="223">
        <f>SUM(I8:I17)</f>
        <v>0</v>
      </c>
      <c r="J18" s="185" t="s">
        <v>18</v>
      </c>
      <c r="K18" s="214">
        <f>SUM(K8:K17)</f>
        <v>0</v>
      </c>
      <c r="L18" s="223">
        <f>SUM(L8:L17)</f>
        <v>0</v>
      </c>
      <c r="M18" s="185" t="s">
        <v>18</v>
      </c>
      <c r="N18" s="214">
        <f>SUM(N8:N17)</f>
        <v>4750</v>
      </c>
      <c r="O18" s="223">
        <f>SUM(O8:O17)</f>
        <v>0</v>
      </c>
      <c r="P18" s="185" t="s">
        <v>18</v>
      </c>
      <c r="Q18" s="214">
        <f>SUM(Q8:Q17)</f>
        <v>27710</v>
      </c>
      <c r="R18" s="223">
        <f>SUM(R8:R17)</f>
        <v>0</v>
      </c>
      <c r="S18" s="111"/>
    </row>
    <row r="19" spans="1:19" ht="9" customHeight="1" thickBot="1">
      <c r="A19" s="111"/>
      <c r="B19" s="111"/>
      <c r="C19" s="111"/>
      <c r="D19" s="111"/>
      <c r="E19" s="111"/>
      <c r="F19" s="111"/>
      <c r="G19" s="119"/>
      <c r="H19" s="111"/>
      <c r="I19" s="111"/>
      <c r="J19" s="111"/>
      <c r="K19" s="111"/>
      <c r="L19" s="111"/>
      <c r="M19" s="120"/>
      <c r="N19" s="227"/>
      <c r="O19" s="111"/>
      <c r="P19" s="111"/>
      <c r="Q19" s="111"/>
      <c r="R19" s="111"/>
      <c r="S19" s="111"/>
    </row>
    <row r="20" spans="1:19" ht="16.5" customHeight="1" thickBot="1">
      <c r="A20" s="314" t="s">
        <v>582</v>
      </c>
      <c r="B20" s="121"/>
      <c r="C20" s="122" t="s">
        <v>333</v>
      </c>
      <c r="D20" s="123" t="s">
        <v>25</v>
      </c>
      <c r="E20" s="124"/>
      <c r="F20" s="125" t="s">
        <v>4</v>
      </c>
      <c r="G20" s="330">
        <f>SUM(B37,E37,H37,K37,N37,Q37)</f>
        <v>31830</v>
      </c>
      <c r="H20" s="127" t="s">
        <v>5</v>
      </c>
      <c r="I20" s="128">
        <f>SUM(C37,F37,I37,L37,O37,R37)</f>
        <v>0</v>
      </c>
      <c r="J20" s="9"/>
      <c r="K20" s="129"/>
      <c r="L20" s="192"/>
      <c r="M20" s="193"/>
      <c r="N20" s="194"/>
      <c r="O20" s="111"/>
      <c r="P20" s="111"/>
      <c r="Q20" s="111"/>
      <c r="R20" s="111"/>
      <c r="S20" s="111"/>
    </row>
    <row r="21" spans="1:19" ht="5.25" customHeight="1" thickBo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19" ht="15.75" customHeight="1">
      <c r="A22" s="133" t="s">
        <v>6</v>
      </c>
      <c r="B22" s="134"/>
      <c r="C22" s="135"/>
      <c r="D22" s="136" t="s">
        <v>7</v>
      </c>
      <c r="E22" s="134"/>
      <c r="F22" s="135"/>
      <c r="G22" s="136" t="s">
        <v>8</v>
      </c>
      <c r="H22" s="134"/>
      <c r="I22" s="135"/>
      <c r="J22" s="136" t="s">
        <v>309</v>
      </c>
      <c r="K22" s="134"/>
      <c r="L22" s="135"/>
      <c r="M22" s="136" t="s">
        <v>357</v>
      </c>
      <c r="N22" s="134"/>
      <c r="O22" s="135"/>
      <c r="P22" s="137" t="s">
        <v>10</v>
      </c>
      <c r="Q22" s="105"/>
      <c r="R22" s="109"/>
      <c r="S22" s="111"/>
    </row>
    <row r="23" spans="1:19" ht="14.25" customHeight="1">
      <c r="A23" s="138" t="s">
        <v>11</v>
      </c>
      <c r="B23" s="139" t="s">
        <v>12</v>
      </c>
      <c r="C23" s="140"/>
      <c r="D23" s="138" t="s">
        <v>11</v>
      </c>
      <c r="E23" s="139" t="s">
        <v>12</v>
      </c>
      <c r="F23" s="140"/>
      <c r="G23" s="138" t="s">
        <v>11</v>
      </c>
      <c r="H23" s="139" t="s">
        <v>12</v>
      </c>
      <c r="I23" s="140"/>
      <c r="J23" s="138" t="s">
        <v>11</v>
      </c>
      <c r="K23" s="139" t="s">
        <v>12</v>
      </c>
      <c r="L23" s="140"/>
      <c r="M23" s="138" t="s">
        <v>11</v>
      </c>
      <c r="N23" s="139" t="s">
        <v>12</v>
      </c>
      <c r="O23" s="140"/>
      <c r="P23" s="143" t="s">
        <v>11</v>
      </c>
      <c r="Q23" s="144" t="s">
        <v>12</v>
      </c>
      <c r="R23" s="145"/>
      <c r="S23" s="111"/>
    </row>
    <row r="24" spans="1:19" ht="13.5">
      <c r="A24" s="85"/>
      <c r="B24" s="177">
        <v>0</v>
      </c>
      <c r="C24" s="90"/>
      <c r="D24" s="364" t="s">
        <v>478</v>
      </c>
      <c r="E24" s="226">
        <v>180</v>
      </c>
      <c r="F24" s="96"/>
      <c r="G24" s="354" t="s">
        <v>512</v>
      </c>
      <c r="H24" s="89">
        <v>800</v>
      </c>
      <c r="I24" s="90"/>
      <c r="J24" s="85"/>
      <c r="K24" s="89"/>
      <c r="L24" s="90"/>
      <c r="M24" s="202" t="s">
        <v>408</v>
      </c>
      <c r="N24" s="89">
        <v>1090</v>
      </c>
      <c r="O24" s="90"/>
      <c r="P24" s="85" t="s">
        <v>534</v>
      </c>
      <c r="Q24" s="93">
        <v>1600</v>
      </c>
      <c r="R24" s="90"/>
      <c r="S24" s="111"/>
    </row>
    <row r="25" spans="1:19" ht="13.5">
      <c r="A25" s="85"/>
      <c r="B25" s="177"/>
      <c r="C25" s="90"/>
      <c r="D25" s="179" t="s">
        <v>534</v>
      </c>
      <c r="E25" s="98">
        <v>130</v>
      </c>
      <c r="F25" s="94"/>
      <c r="G25" s="85" t="s">
        <v>271</v>
      </c>
      <c r="H25" s="89">
        <v>400</v>
      </c>
      <c r="I25" s="90"/>
      <c r="J25" s="85"/>
      <c r="K25" s="89"/>
      <c r="L25" s="90"/>
      <c r="M25" s="202"/>
      <c r="N25" s="89"/>
      <c r="O25" s="90"/>
      <c r="P25" s="85" t="s">
        <v>535</v>
      </c>
      <c r="Q25" s="93">
        <v>3330</v>
      </c>
      <c r="R25" s="90"/>
      <c r="S25" s="111"/>
    </row>
    <row r="26" spans="1:19" ht="13.5">
      <c r="A26" s="85"/>
      <c r="B26" s="177"/>
      <c r="C26" s="90"/>
      <c r="D26" s="85" t="s">
        <v>535</v>
      </c>
      <c r="E26" s="93">
        <v>240</v>
      </c>
      <c r="F26" s="90"/>
      <c r="G26" s="84" t="s">
        <v>510</v>
      </c>
      <c r="H26" s="89">
        <v>320</v>
      </c>
      <c r="I26" s="90"/>
      <c r="J26" s="85"/>
      <c r="K26" s="89"/>
      <c r="L26" s="90"/>
      <c r="M26" s="85"/>
      <c r="N26" s="89"/>
      <c r="O26" s="341"/>
      <c r="P26" s="202" t="s">
        <v>537</v>
      </c>
      <c r="Q26" s="93">
        <v>4300</v>
      </c>
      <c r="R26" s="90"/>
      <c r="S26" s="111"/>
    </row>
    <row r="27" spans="1:19" ht="13.5">
      <c r="A27" s="85"/>
      <c r="B27" s="177"/>
      <c r="C27" s="90"/>
      <c r="D27" s="202" t="s">
        <v>537</v>
      </c>
      <c r="E27" s="93">
        <v>360</v>
      </c>
      <c r="F27" s="90"/>
      <c r="G27" s="84" t="s">
        <v>27</v>
      </c>
      <c r="H27" s="89">
        <v>250</v>
      </c>
      <c r="I27" s="90"/>
      <c r="J27" s="85"/>
      <c r="K27" s="89"/>
      <c r="L27" s="90"/>
      <c r="M27" s="85"/>
      <c r="N27" s="89"/>
      <c r="O27" s="341"/>
      <c r="P27" s="85" t="s">
        <v>536</v>
      </c>
      <c r="Q27" s="93">
        <v>4800</v>
      </c>
      <c r="R27" s="90"/>
      <c r="S27" s="111"/>
    </row>
    <row r="28" spans="1:19" ht="13.5">
      <c r="A28" s="85"/>
      <c r="B28" s="177"/>
      <c r="C28" s="90"/>
      <c r="D28" s="367" t="s">
        <v>579</v>
      </c>
      <c r="E28" s="93">
        <v>290</v>
      </c>
      <c r="F28" s="90"/>
      <c r="G28" s="84"/>
      <c r="H28" s="89"/>
      <c r="I28" s="90"/>
      <c r="J28" s="85"/>
      <c r="K28" s="89"/>
      <c r="L28" s="90"/>
      <c r="M28" s="85"/>
      <c r="N28" s="89"/>
      <c r="O28" s="90"/>
      <c r="P28" s="84" t="s">
        <v>542</v>
      </c>
      <c r="Q28" s="93">
        <v>2130</v>
      </c>
      <c r="R28" s="90"/>
      <c r="S28" s="111"/>
    </row>
    <row r="29" spans="1:19" ht="13.5">
      <c r="A29" s="85"/>
      <c r="B29" s="177"/>
      <c r="C29" s="90"/>
      <c r="D29" s="84" t="s">
        <v>542</v>
      </c>
      <c r="E29" s="93">
        <v>130</v>
      </c>
      <c r="F29" s="90"/>
      <c r="G29" s="84"/>
      <c r="H29" s="89"/>
      <c r="I29" s="90"/>
      <c r="J29" s="85"/>
      <c r="K29" s="89"/>
      <c r="L29" s="90"/>
      <c r="M29" s="349"/>
      <c r="N29" s="89"/>
      <c r="O29" s="90"/>
      <c r="P29" s="84" t="s">
        <v>543</v>
      </c>
      <c r="Q29" s="93">
        <v>2650</v>
      </c>
      <c r="R29" s="90"/>
      <c r="S29" s="111"/>
    </row>
    <row r="30" spans="1:19" ht="13.5">
      <c r="A30" s="85"/>
      <c r="B30" s="177"/>
      <c r="C30" s="90"/>
      <c r="D30" s="84" t="s">
        <v>543</v>
      </c>
      <c r="E30" s="93">
        <v>180</v>
      </c>
      <c r="F30" s="90"/>
      <c r="G30" s="84"/>
      <c r="H30" s="89"/>
      <c r="I30" s="90"/>
      <c r="J30" s="85"/>
      <c r="K30" s="89"/>
      <c r="L30" s="90"/>
      <c r="M30" s="84"/>
      <c r="N30" s="89"/>
      <c r="O30" s="90"/>
      <c r="P30" s="84" t="s">
        <v>26</v>
      </c>
      <c r="Q30" s="93">
        <v>2800</v>
      </c>
      <c r="R30" s="90"/>
      <c r="S30" s="111"/>
    </row>
    <row r="31" spans="1:19" ht="13.5">
      <c r="A31" s="85"/>
      <c r="B31" s="177"/>
      <c r="C31" s="90"/>
      <c r="D31" s="84" t="s">
        <v>26</v>
      </c>
      <c r="E31" s="93">
        <v>230</v>
      </c>
      <c r="F31" s="90"/>
      <c r="G31" s="84"/>
      <c r="H31" s="89"/>
      <c r="I31" s="90"/>
      <c r="J31" s="84"/>
      <c r="K31" s="89"/>
      <c r="L31" s="90"/>
      <c r="M31" s="316"/>
      <c r="N31" s="89"/>
      <c r="O31" s="90"/>
      <c r="P31" s="316" t="s">
        <v>544</v>
      </c>
      <c r="Q31" s="93">
        <v>3100</v>
      </c>
      <c r="R31" s="90"/>
      <c r="S31" s="111"/>
    </row>
    <row r="32" spans="1:19" ht="13.5">
      <c r="A32" s="85"/>
      <c r="B32" s="177"/>
      <c r="C32" s="90"/>
      <c r="D32" s="316" t="s">
        <v>544</v>
      </c>
      <c r="E32" s="93">
        <v>130</v>
      </c>
      <c r="F32" s="90"/>
      <c r="G32" s="84"/>
      <c r="H32" s="89"/>
      <c r="I32" s="90"/>
      <c r="J32" s="84"/>
      <c r="K32" s="89"/>
      <c r="L32" s="90"/>
      <c r="M32" s="84"/>
      <c r="N32" s="89"/>
      <c r="O32" s="90"/>
      <c r="P32" s="84" t="s">
        <v>27</v>
      </c>
      <c r="Q32" s="93">
        <v>2150</v>
      </c>
      <c r="R32" s="90"/>
      <c r="S32" s="111"/>
    </row>
    <row r="33" spans="1:19" ht="13.5">
      <c r="A33" s="85"/>
      <c r="B33" s="89"/>
      <c r="C33" s="90"/>
      <c r="D33" s="84" t="s">
        <v>27</v>
      </c>
      <c r="E33" s="93">
        <v>240</v>
      </c>
      <c r="F33" s="90"/>
      <c r="G33" s="84"/>
      <c r="H33" s="89"/>
      <c r="I33" s="90"/>
      <c r="J33" s="84"/>
      <c r="K33" s="89"/>
      <c r="L33" s="90"/>
      <c r="M33" s="84"/>
      <c r="N33" s="89"/>
      <c r="O33" s="90"/>
      <c r="P33" s="84"/>
      <c r="Q33" s="93"/>
      <c r="R33" s="90"/>
      <c r="S33" s="111"/>
    </row>
    <row r="34" spans="1:19" ht="13.5">
      <c r="A34" s="85"/>
      <c r="B34" s="89"/>
      <c r="C34" s="90"/>
      <c r="D34" s="361"/>
      <c r="E34" s="301"/>
      <c r="F34" s="90"/>
      <c r="G34" s="84"/>
      <c r="H34" s="89"/>
      <c r="I34" s="90"/>
      <c r="J34" s="347"/>
      <c r="K34" s="89"/>
      <c r="L34" s="90"/>
      <c r="M34" s="347"/>
      <c r="N34" s="89"/>
      <c r="O34" s="90"/>
      <c r="P34" s="84"/>
      <c r="Q34" s="93"/>
      <c r="R34" s="90"/>
      <c r="S34" s="111"/>
    </row>
    <row r="35" spans="1:19" ht="13.5">
      <c r="A35" s="85"/>
      <c r="B35" s="89"/>
      <c r="C35" s="90"/>
      <c r="D35" s="361"/>
      <c r="E35" s="301"/>
      <c r="F35" s="90"/>
      <c r="G35" s="84"/>
      <c r="H35" s="89"/>
      <c r="I35" s="90"/>
      <c r="J35" s="84"/>
      <c r="K35" s="89"/>
      <c r="L35" s="90"/>
      <c r="M35" s="84"/>
      <c r="N35" s="89"/>
      <c r="O35" s="90"/>
      <c r="P35" s="84"/>
      <c r="Q35" s="93"/>
      <c r="R35" s="90"/>
      <c r="S35" s="111"/>
    </row>
    <row r="36" spans="1:19" ht="13.5">
      <c r="A36" s="283"/>
      <c r="B36" s="226"/>
      <c r="C36" s="96"/>
      <c r="D36" s="278"/>
      <c r="E36" s="302"/>
      <c r="F36" s="96"/>
      <c r="G36" s="180"/>
      <c r="H36" s="226"/>
      <c r="I36" s="96"/>
      <c r="J36" s="180"/>
      <c r="K36" s="226"/>
      <c r="L36" s="96"/>
      <c r="M36" s="331"/>
      <c r="N36" s="226"/>
      <c r="O36" s="96"/>
      <c r="P36" s="180"/>
      <c r="Q36" s="152"/>
      <c r="R36" s="96"/>
      <c r="S36" s="111"/>
    </row>
    <row r="37" spans="1:19" ht="14.25" thickBot="1">
      <c r="A37" s="185" t="s">
        <v>18</v>
      </c>
      <c r="B37" s="214">
        <f>SUM(B24:B36)</f>
        <v>0</v>
      </c>
      <c r="C37" s="223">
        <f>SUM(C24:C36)</f>
        <v>0</v>
      </c>
      <c r="D37" s="185" t="s">
        <v>18</v>
      </c>
      <c r="E37" s="214">
        <f>SUM(E24:E36)</f>
        <v>2110</v>
      </c>
      <c r="F37" s="223">
        <f>SUM(F24:F36)</f>
        <v>0</v>
      </c>
      <c r="G37" s="185" t="s">
        <v>18</v>
      </c>
      <c r="H37" s="214">
        <f>SUM(H24:H36)</f>
        <v>1770</v>
      </c>
      <c r="I37" s="223">
        <f>SUM(I24:I36)</f>
        <v>0</v>
      </c>
      <c r="J37" s="185" t="s">
        <v>18</v>
      </c>
      <c r="K37" s="214">
        <f>SUM(K24:K36)</f>
        <v>0</v>
      </c>
      <c r="L37" s="223">
        <f>SUM(L24:L36)</f>
        <v>0</v>
      </c>
      <c r="M37" s="185" t="s">
        <v>18</v>
      </c>
      <c r="N37" s="214">
        <f>SUM(N24:N36)</f>
        <v>1090</v>
      </c>
      <c r="O37" s="223">
        <f>SUM(O24:O36)</f>
        <v>0</v>
      </c>
      <c r="P37" s="185" t="s">
        <v>18</v>
      </c>
      <c r="Q37" s="187">
        <f>SUM(Q24:Q36)</f>
        <v>26860</v>
      </c>
      <c r="R37" s="223">
        <f>SUM(R24:R36)</f>
        <v>0</v>
      </c>
      <c r="S37" s="111"/>
    </row>
    <row r="38" spans="1:18" ht="9" customHeight="1" thickBot="1">
      <c r="A38" s="111"/>
      <c r="B38" s="111"/>
      <c r="C38" s="111"/>
      <c r="D38" s="111"/>
      <c r="E38" s="111"/>
      <c r="F38" s="111"/>
      <c r="G38" s="119"/>
      <c r="H38" s="111"/>
      <c r="I38" s="111"/>
      <c r="J38" s="111"/>
      <c r="K38" s="111"/>
      <c r="L38" s="111"/>
      <c r="M38" s="120"/>
      <c r="N38" s="227"/>
      <c r="O38" s="111"/>
      <c r="P38" s="111"/>
      <c r="Q38" s="111"/>
      <c r="R38" s="111"/>
    </row>
    <row r="39" spans="1:18" ht="16.5" customHeight="1" thickBot="1">
      <c r="A39" s="314" t="s">
        <v>582</v>
      </c>
      <c r="B39" s="121"/>
      <c r="C39" s="122" t="s">
        <v>331</v>
      </c>
      <c r="D39" s="123" t="s">
        <v>3</v>
      </c>
      <c r="E39" s="124"/>
      <c r="F39" s="125" t="s">
        <v>4</v>
      </c>
      <c r="G39" s="330">
        <f>SUM(B51,E51,H51,K51,N51,Q51)</f>
        <v>29900</v>
      </c>
      <c r="H39" s="127" t="s">
        <v>5</v>
      </c>
      <c r="I39" s="128">
        <f>SUM(C51,F51,I51,L51,O51,R51)</f>
        <v>0</v>
      </c>
      <c r="J39" s="9"/>
      <c r="K39" s="129"/>
      <c r="L39" s="111"/>
      <c r="M39" s="111"/>
      <c r="N39" s="111"/>
      <c r="O39" s="111"/>
      <c r="P39" s="111"/>
      <c r="Q39" s="111"/>
      <c r="R39" s="111"/>
    </row>
    <row r="40" spans="1:18" ht="5.25" customHeight="1" thickBo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15.75" customHeight="1">
      <c r="A41" s="133" t="s">
        <v>6</v>
      </c>
      <c r="B41" s="134"/>
      <c r="C41" s="135"/>
      <c r="D41" s="136" t="s">
        <v>7</v>
      </c>
      <c r="E41" s="134"/>
      <c r="F41" s="135"/>
      <c r="G41" s="136" t="s">
        <v>8</v>
      </c>
      <c r="H41" s="134"/>
      <c r="I41" s="135"/>
      <c r="J41" s="136" t="s">
        <v>309</v>
      </c>
      <c r="K41" s="134"/>
      <c r="L41" s="135"/>
      <c r="M41" s="136" t="s">
        <v>357</v>
      </c>
      <c r="N41" s="134"/>
      <c r="O41" s="135"/>
      <c r="P41" s="137" t="s">
        <v>10</v>
      </c>
      <c r="Q41" s="105"/>
      <c r="R41" s="109"/>
    </row>
    <row r="42" spans="1:18" ht="14.25" customHeight="1">
      <c r="A42" s="138" t="s">
        <v>11</v>
      </c>
      <c r="B42" s="139" t="s">
        <v>12</v>
      </c>
      <c r="C42" s="140"/>
      <c r="D42" s="138" t="s">
        <v>11</v>
      </c>
      <c r="E42" s="139" t="s">
        <v>12</v>
      </c>
      <c r="F42" s="140"/>
      <c r="G42" s="138" t="s">
        <v>11</v>
      </c>
      <c r="H42" s="139" t="s">
        <v>12</v>
      </c>
      <c r="I42" s="140"/>
      <c r="J42" s="138" t="s">
        <v>11</v>
      </c>
      <c r="K42" s="139" t="s">
        <v>12</v>
      </c>
      <c r="L42" s="140"/>
      <c r="M42" s="138" t="s">
        <v>11</v>
      </c>
      <c r="N42" s="139" t="s">
        <v>12</v>
      </c>
      <c r="O42" s="140"/>
      <c r="P42" s="143" t="s">
        <v>11</v>
      </c>
      <c r="Q42" s="144" t="s">
        <v>12</v>
      </c>
      <c r="R42" s="196"/>
    </row>
    <row r="43" spans="1:20" ht="13.5">
      <c r="A43" s="85"/>
      <c r="B43" s="177"/>
      <c r="C43" s="90"/>
      <c r="D43" s="85" t="s">
        <v>14</v>
      </c>
      <c r="E43" s="89">
        <v>700</v>
      </c>
      <c r="F43" s="90"/>
      <c r="G43" s="85" t="s">
        <v>402</v>
      </c>
      <c r="H43" s="89">
        <v>500</v>
      </c>
      <c r="I43" s="90"/>
      <c r="J43" s="85"/>
      <c r="K43" s="89"/>
      <c r="L43" s="90"/>
      <c r="M43" s="85"/>
      <c r="N43" s="89"/>
      <c r="O43" s="90"/>
      <c r="P43" s="85" t="s">
        <v>13</v>
      </c>
      <c r="Q43" s="91">
        <v>5500</v>
      </c>
      <c r="R43" s="95"/>
      <c r="S43" s="111"/>
      <c r="T43" s="111"/>
    </row>
    <row r="44" spans="1:20" ht="13.5">
      <c r="A44" s="85"/>
      <c r="B44" s="177"/>
      <c r="C44" s="90"/>
      <c r="D44" s="85" t="s">
        <v>555</v>
      </c>
      <c r="E44" s="89">
        <v>740</v>
      </c>
      <c r="F44" s="90"/>
      <c r="G44" s="85" t="s">
        <v>505</v>
      </c>
      <c r="H44" s="89">
        <v>870</v>
      </c>
      <c r="I44" s="90"/>
      <c r="J44" s="85"/>
      <c r="K44" s="89"/>
      <c r="L44" s="90"/>
      <c r="M44" s="85"/>
      <c r="N44" s="89"/>
      <c r="O44" s="90"/>
      <c r="P44" s="348" t="s">
        <v>570</v>
      </c>
      <c r="Q44" s="91">
        <v>4800</v>
      </c>
      <c r="R44" s="95"/>
      <c r="S44" s="111"/>
      <c r="T44" s="111"/>
    </row>
    <row r="45" spans="1:20" ht="13.5">
      <c r="A45" s="85"/>
      <c r="B45" s="177"/>
      <c r="C45" s="90"/>
      <c r="D45" s="85" t="s">
        <v>499</v>
      </c>
      <c r="E45" s="89">
        <v>370</v>
      </c>
      <c r="F45" s="90"/>
      <c r="G45" s="85" t="s">
        <v>500</v>
      </c>
      <c r="H45" s="89">
        <v>450</v>
      </c>
      <c r="I45" s="90"/>
      <c r="J45" s="85"/>
      <c r="K45" s="89"/>
      <c r="L45" s="90"/>
      <c r="M45" s="85"/>
      <c r="N45" s="89"/>
      <c r="O45" s="90"/>
      <c r="P45" s="85" t="s">
        <v>571</v>
      </c>
      <c r="Q45" s="91">
        <v>3850</v>
      </c>
      <c r="R45" s="95"/>
      <c r="S45" s="111"/>
      <c r="T45" s="111"/>
    </row>
    <row r="46" spans="1:20" ht="13.5">
      <c r="A46" s="85"/>
      <c r="B46" s="177"/>
      <c r="C46" s="90"/>
      <c r="D46" s="85" t="s">
        <v>16</v>
      </c>
      <c r="E46" s="89">
        <v>2220</v>
      </c>
      <c r="F46" s="90"/>
      <c r="G46" s="85"/>
      <c r="H46" s="89"/>
      <c r="I46" s="90"/>
      <c r="J46" s="85"/>
      <c r="K46" s="89"/>
      <c r="L46" s="90"/>
      <c r="M46" s="84"/>
      <c r="N46" s="89"/>
      <c r="O46" s="90"/>
      <c r="P46" s="85" t="s">
        <v>575</v>
      </c>
      <c r="Q46" s="91">
        <v>5400</v>
      </c>
      <c r="R46" s="95"/>
      <c r="S46" s="111"/>
      <c r="T46" s="111"/>
    </row>
    <row r="47" spans="1:20" ht="13.5">
      <c r="A47" s="85"/>
      <c r="B47" s="177"/>
      <c r="C47" s="90"/>
      <c r="D47" s="85" t="s">
        <v>17</v>
      </c>
      <c r="E47" s="89">
        <v>700</v>
      </c>
      <c r="F47" s="90"/>
      <c r="G47" s="85"/>
      <c r="H47" s="89"/>
      <c r="I47" s="90"/>
      <c r="J47" s="85"/>
      <c r="K47" s="89"/>
      <c r="L47" s="90"/>
      <c r="M47" s="85"/>
      <c r="N47" s="89"/>
      <c r="O47" s="90"/>
      <c r="P47" s="84" t="s">
        <v>17</v>
      </c>
      <c r="Q47" s="91">
        <v>3800</v>
      </c>
      <c r="R47" s="95"/>
      <c r="S47" s="111"/>
      <c r="T47" s="111"/>
    </row>
    <row r="48" spans="1:20" ht="13.5">
      <c r="A48" s="85"/>
      <c r="B48" s="177"/>
      <c r="C48" s="90"/>
      <c r="D48" s="85"/>
      <c r="E48" s="177"/>
      <c r="F48" s="90"/>
      <c r="G48" s="84"/>
      <c r="H48" s="89"/>
      <c r="I48" s="90"/>
      <c r="J48" s="85"/>
      <c r="K48" s="89"/>
      <c r="L48" s="90"/>
      <c r="M48" s="85"/>
      <c r="N48" s="89"/>
      <c r="O48" s="90"/>
      <c r="P48" s="85"/>
      <c r="Q48" s="89"/>
      <c r="R48" s="90"/>
      <c r="S48" s="111"/>
      <c r="T48" s="111"/>
    </row>
    <row r="49" spans="1:20" ht="13.5">
      <c r="A49" s="85"/>
      <c r="B49" s="177"/>
      <c r="C49" s="90"/>
      <c r="D49" s="85"/>
      <c r="E49" s="177"/>
      <c r="F49" s="90"/>
      <c r="G49" s="84"/>
      <c r="H49" s="89"/>
      <c r="I49" s="90"/>
      <c r="J49" s="84"/>
      <c r="K49" s="89"/>
      <c r="L49" s="90"/>
      <c r="M49" s="84"/>
      <c r="N49" s="89"/>
      <c r="O49" s="90"/>
      <c r="P49" s="85" t="s">
        <v>505</v>
      </c>
      <c r="Q49" s="89"/>
      <c r="R49" s="90"/>
      <c r="S49" s="111"/>
      <c r="T49" s="111"/>
    </row>
    <row r="50" spans="1:20" ht="13.5">
      <c r="A50" s="181"/>
      <c r="B50" s="226"/>
      <c r="C50" s="96"/>
      <c r="D50" s="85" t="s">
        <v>15</v>
      </c>
      <c r="E50" s="302"/>
      <c r="F50" s="96"/>
      <c r="G50" s="180"/>
      <c r="H50" s="226"/>
      <c r="I50" s="96"/>
      <c r="J50" s="180"/>
      <c r="K50" s="226"/>
      <c r="L50" s="96"/>
      <c r="M50" s="180"/>
      <c r="N50" s="226"/>
      <c r="O50" s="96"/>
      <c r="P50" s="85" t="s">
        <v>554</v>
      </c>
      <c r="Q50" s="226"/>
      <c r="R50" s="96"/>
      <c r="S50" s="111"/>
      <c r="T50" s="111"/>
    </row>
    <row r="51" spans="1:20" ht="14.25" thickBot="1">
      <c r="A51" s="185" t="s">
        <v>18</v>
      </c>
      <c r="B51" s="214">
        <f>SUM(B43:B50)</f>
        <v>0</v>
      </c>
      <c r="C51" s="223">
        <f>SUM(C43:C50)</f>
        <v>0</v>
      </c>
      <c r="D51" s="185" t="s">
        <v>18</v>
      </c>
      <c r="E51" s="214">
        <f>SUM(E43:E50)</f>
        <v>4730</v>
      </c>
      <c r="F51" s="223">
        <f>SUM(F43:F50)</f>
        <v>0</v>
      </c>
      <c r="G51" s="185" t="s">
        <v>18</v>
      </c>
      <c r="H51" s="214">
        <f>SUM(H43:H50)</f>
        <v>1820</v>
      </c>
      <c r="I51" s="223">
        <f>SUM(I43:I50)</f>
        <v>0</v>
      </c>
      <c r="J51" s="185" t="s">
        <v>18</v>
      </c>
      <c r="K51" s="214">
        <f>SUM(K43:K50)</f>
        <v>0</v>
      </c>
      <c r="L51" s="223">
        <f>SUM(L43:L50)</f>
        <v>0</v>
      </c>
      <c r="M51" s="185" t="s">
        <v>18</v>
      </c>
      <c r="N51" s="214">
        <f>SUM(N43:N50)</f>
        <v>0</v>
      </c>
      <c r="O51" s="223">
        <f>SUM(O43:O50)</f>
        <v>0</v>
      </c>
      <c r="P51" s="185" t="s">
        <v>18</v>
      </c>
      <c r="Q51" s="214">
        <f>SUM(Q43:Q50)</f>
        <v>23350</v>
      </c>
      <c r="R51" s="223">
        <f>SUM(R43:R50)</f>
        <v>0</v>
      </c>
      <c r="S51" s="111"/>
      <c r="T51" s="111"/>
    </row>
    <row r="52" spans="1:20" ht="9" customHeight="1" thickBot="1">
      <c r="A52" s="111"/>
      <c r="B52" s="111"/>
      <c r="C52" s="111"/>
      <c r="D52" s="111"/>
      <c r="E52" s="111"/>
      <c r="F52" s="111"/>
      <c r="G52" s="119"/>
      <c r="H52" s="111"/>
      <c r="I52" s="111"/>
      <c r="J52" s="111"/>
      <c r="K52" s="111"/>
      <c r="L52" s="111"/>
      <c r="M52" s="120"/>
      <c r="N52" s="227"/>
      <c r="O52" s="111"/>
      <c r="P52" s="111"/>
      <c r="Q52" s="111"/>
      <c r="R52" s="111"/>
      <c r="S52" s="111"/>
      <c r="T52" s="111"/>
    </row>
    <row r="53" spans="1:20" ht="16.5" customHeight="1" thickBot="1">
      <c r="A53" s="314" t="s">
        <v>582</v>
      </c>
      <c r="B53" s="121"/>
      <c r="C53" s="122" t="s">
        <v>311</v>
      </c>
      <c r="D53" s="123" t="s">
        <v>379</v>
      </c>
      <c r="E53" s="124"/>
      <c r="F53" s="125" t="s">
        <v>4</v>
      </c>
      <c r="G53" s="126">
        <f>SUM(B64,E64,H64,K64,N64,Q64)</f>
        <v>19160</v>
      </c>
      <c r="H53" s="127" t="s">
        <v>5</v>
      </c>
      <c r="I53" s="128">
        <f>SUM(C64,F64,I64,L64,O64,R64)</f>
        <v>0</v>
      </c>
      <c r="J53" s="9"/>
      <c r="K53" s="129"/>
      <c r="L53" s="192"/>
      <c r="M53" s="193"/>
      <c r="N53" s="194"/>
      <c r="O53" s="111"/>
      <c r="P53" s="111"/>
      <c r="Q53" s="111"/>
      <c r="R53" s="111"/>
      <c r="S53" s="111"/>
      <c r="T53" s="111"/>
    </row>
    <row r="54" spans="1:20" ht="5.25" customHeight="1" thickBo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</row>
    <row r="55" spans="1:21" ht="15.75" customHeight="1">
      <c r="A55" s="133" t="s">
        <v>6</v>
      </c>
      <c r="B55" s="134"/>
      <c r="C55" s="135"/>
      <c r="D55" s="136" t="s">
        <v>7</v>
      </c>
      <c r="E55" s="134"/>
      <c r="F55" s="135"/>
      <c r="G55" s="136" t="s">
        <v>8</v>
      </c>
      <c r="H55" s="134"/>
      <c r="I55" s="135"/>
      <c r="J55" s="136" t="s">
        <v>309</v>
      </c>
      <c r="K55" s="134"/>
      <c r="L55" s="135"/>
      <c r="M55" s="136" t="s">
        <v>357</v>
      </c>
      <c r="N55" s="134"/>
      <c r="O55" s="135"/>
      <c r="P55" s="137" t="s">
        <v>10</v>
      </c>
      <c r="Q55" s="105"/>
      <c r="R55" s="109"/>
      <c r="S55" s="111"/>
      <c r="T55" s="111"/>
      <c r="U55" s="111"/>
    </row>
    <row r="56" spans="1:21" ht="14.25" customHeight="1">
      <c r="A56" s="138" t="s">
        <v>11</v>
      </c>
      <c r="B56" s="139" t="s">
        <v>12</v>
      </c>
      <c r="C56" s="140"/>
      <c r="D56" s="138" t="s">
        <v>11</v>
      </c>
      <c r="E56" s="139" t="s">
        <v>12</v>
      </c>
      <c r="F56" s="140"/>
      <c r="G56" s="138" t="s">
        <v>11</v>
      </c>
      <c r="H56" s="139" t="s">
        <v>12</v>
      </c>
      <c r="I56" s="140"/>
      <c r="J56" s="138" t="s">
        <v>11</v>
      </c>
      <c r="K56" s="139" t="s">
        <v>12</v>
      </c>
      <c r="L56" s="140"/>
      <c r="M56" s="138" t="s">
        <v>11</v>
      </c>
      <c r="N56" s="139" t="s">
        <v>12</v>
      </c>
      <c r="O56" s="140"/>
      <c r="P56" s="143" t="s">
        <v>11</v>
      </c>
      <c r="Q56" s="144" t="s">
        <v>12</v>
      </c>
      <c r="R56" s="145"/>
      <c r="S56" s="111"/>
      <c r="T56" s="111"/>
      <c r="U56" s="111"/>
    </row>
    <row r="57" spans="1:21" ht="13.5">
      <c r="A57" s="85"/>
      <c r="B57" s="177"/>
      <c r="C57" s="90"/>
      <c r="D57" s="85" t="s">
        <v>49</v>
      </c>
      <c r="E57" s="89">
        <v>150</v>
      </c>
      <c r="F57" s="90"/>
      <c r="G57" s="85" t="s">
        <v>49</v>
      </c>
      <c r="H57" s="89">
        <v>200</v>
      </c>
      <c r="I57" s="90"/>
      <c r="J57" s="85"/>
      <c r="K57" s="89"/>
      <c r="L57" s="90"/>
      <c r="M57" s="85"/>
      <c r="N57" s="89"/>
      <c r="O57" s="90"/>
      <c r="P57" s="85" t="s">
        <v>49</v>
      </c>
      <c r="Q57" s="92">
        <v>2200</v>
      </c>
      <c r="R57" s="90"/>
      <c r="S57" s="111"/>
      <c r="T57" s="111"/>
      <c r="U57" s="111"/>
    </row>
    <row r="58" spans="1:21" ht="13.5">
      <c r="A58" s="85"/>
      <c r="B58" s="177"/>
      <c r="C58" s="90"/>
      <c r="D58" s="85" t="s">
        <v>50</v>
      </c>
      <c r="E58" s="89">
        <v>720</v>
      </c>
      <c r="F58" s="90"/>
      <c r="G58" s="85" t="s">
        <v>504</v>
      </c>
      <c r="H58" s="89">
        <v>1020</v>
      </c>
      <c r="I58" s="90"/>
      <c r="J58" s="85"/>
      <c r="K58" s="89"/>
      <c r="L58" s="90"/>
      <c r="M58" s="85"/>
      <c r="N58" s="89"/>
      <c r="O58" s="90"/>
      <c r="P58" s="85" t="s">
        <v>52</v>
      </c>
      <c r="Q58" s="93">
        <v>2450</v>
      </c>
      <c r="R58" s="90"/>
      <c r="S58" s="111"/>
      <c r="T58" s="111"/>
      <c r="U58" s="111"/>
    </row>
    <row r="59" spans="1:21" ht="13.5">
      <c r="A59" s="85"/>
      <c r="B59" s="89"/>
      <c r="C59" s="90"/>
      <c r="D59" s="276"/>
      <c r="E59" s="277"/>
      <c r="F59" s="90"/>
      <c r="G59" s="84" t="s">
        <v>53</v>
      </c>
      <c r="H59" s="89">
        <v>1070</v>
      </c>
      <c r="I59" s="90"/>
      <c r="J59" s="84"/>
      <c r="K59" s="89"/>
      <c r="L59" s="90"/>
      <c r="M59" s="84"/>
      <c r="N59" s="89"/>
      <c r="O59" s="90"/>
      <c r="P59" s="84" t="s">
        <v>51</v>
      </c>
      <c r="Q59" s="93">
        <v>2100</v>
      </c>
      <c r="R59" s="90"/>
      <c r="S59" s="111"/>
      <c r="T59" s="111"/>
      <c r="U59" s="111"/>
    </row>
    <row r="60" spans="1:21" ht="13.5">
      <c r="A60" s="85"/>
      <c r="B60" s="89"/>
      <c r="C60" s="90"/>
      <c r="D60" s="276"/>
      <c r="E60" s="277"/>
      <c r="F60" s="90"/>
      <c r="G60" s="84"/>
      <c r="H60" s="89"/>
      <c r="I60" s="90"/>
      <c r="J60" s="316"/>
      <c r="K60" s="89"/>
      <c r="L60" s="90"/>
      <c r="M60" s="84"/>
      <c r="N60" s="98"/>
      <c r="O60" s="90"/>
      <c r="P60" s="84" t="s">
        <v>54</v>
      </c>
      <c r="Q60" s="93">
        <v>3050</v>
      </c>
      <c r="R60" s="90"/>
      <c r="S60" s="111"/>
      <c r="T60" s="111"/>
      <c r="U60" s="111"/>
    </row>
    <row r="61" spans="1:21" ht="13.5">
      <c r="A61" s="85"/>
      <c r="B61" s="89"/>
      <c r="C61" s="90"/>
      <c r="D61" s="276"/>
      <c r="E61" s="277"/>
      <c r="F61" s="90"/>
      <c r="G61" s="84"/>
      <c r="H61" s="89"/>
      <c r="I61" s="90"/>
      <c r="J61" s="84"/>
      <c r="K61" s="89"/>
      <c r="L61" s="90"/>
      <c r="M61" s="84"/>
      <c r="N61" s="93"/>
      <c r="O61" s="90"/>
      <c r="P61" s="316" t="s">
        <v>457</v>
      </c>
      <c r="Q61" s="93">
        <v>2100</v>
      </c>
      <c r="R61" s="90"/>
      <c r="S61" s="352"/>
      <c r="T61" s="111"/>
      <c r="U61" s="111"/>
    </row>
    <row r="62" spans="1:21" ht="13.5">
      <c r="A62" s="85"/>
      <c r="B62" s="89"/>
      <c r="C62" s="90"/>
      <c r="D62" s="276"/>
      <c r="E62" s="277"/>
      <c r="F62" s="90"/>
      <c r="G62" s="84"/>
      <c r="H62" s="89"/>
      <c r="I62" s="90"/>
      <c r="J62" s="84"/>
      <c r="K62" s="89"/>
      <c r="L62" s="90"/>
      <c r="M62" s="84"/>
      <c r="N62" s="93"/>
      <c r="O62" s="90"/>
      <c r="P62" s="84" t="s">
        <v>55</v>
      </c>
      <c r="Q62" s="93">
        <v>4100</v>
      </c>
      <c r="R62" s="90"/>
      <c r="S62" s="111"/>
      <c r="T62" s="111"/>
      <c r="U62" s="111"/>
    </row>
    <row r="63" spans="1:21" ht="13.5">
      <c r="A63" s="283"/>
      <c r="B63" s="226"/>
      <c r="C63" s="96"/>
      <c r="D63" s="278"/>
      <c r="E63" s="279"/>
      <c r="F63" s="96"/>
      <c r="G63" s="180"/>
      <c r="H63" s="226"/>
      <c r="I63" s="96"/>
      <c r="J63" s="180"/>
      <c r="K63" s="226"/>
      <c r="L63" s="96"/>
      <c r="M63" s="180"/>
      <c r="N63" s="152"/>
      <c r="O63" s="96"/>
      <c r="P63" s="180"/>
      <c r="Q63" s="152"/>
      <c r="R63" s="96"/>
      <c r="S63" s="111"/>
      <c r="T63" s="111"/>
      <c r="U63" s="111"/>
    </row>
    <row r="64" spans="1:21" ht="14.25" thickBot="1">
      <c r="A64" s="185" t="s">
        <v>18</v>
      </c>
      <c r="B64" s="214">
        <f>SUM(B57:B63)</f>
        <v>0</v>
      </c>
      <c r="C64" s="223">
        <f>SUM(C57:C63)</f>
        <v>0</v>
      </c>
      <c r="D64" s="185" t="s">
        <v>18</v>
      </c>
      <c r="E64" s="214">
        <f>SUM(E57:E63)</f>
        <v>870</v>
      </c>
      <c r="F64" s="223">
        <f>SUM(F57:F63)</f>
        <v>0</v>
      </c>
      <c r="G64" s="185" t="s">
        <v>18</v>
      </c>
      <c r="H64" s="214">
        <f>SUM(H57:H63)</f>
        <v>2290</v>
      </c>
      <c r="I64" s="223">
        <f>SUM(I57:I63)</f>
        <v>0</v>
      </c>
      <c r="J64" s="185" t="s">
        <v>18</v>
      </c>
      <c r="K64" s="214">
        <f>SUM(K57:K63)</f>
        <v>0</v>
      </c>
      <c r="L64" s="223">
        <f>SUM(L57:L63)</f>
        <v>0</v>
      </c>
      <c r="M64" s="185" t="s">
        <v>18</v>
      </c>
      <c r="N64" s="214">
        <f>SUM(N57:N63)</f>
        <v>0</v>
      </c>
      <c r="O64" s="223">
        <f>SUM(O57:O63)</f>
        <v>0</v>
      </c>
      <c r="P64" s="185" t="s">
        <v>18</v>
      </c>
      <c r="Q64" s="187">
        <f>SUM(Q57:Q63)</f>
        <v>16000</v>
      </c>
      <c r="R64" s="223">
        <f>SUM(R57:R63)</f>
        <v>0</v>
      </c>
      <c r="S64" s="111"/>
      <c r="T64" s="111"/>
      <c r="U64" s="111"/>
    </row>
    <row r="65" spans="1:21" ht="9" customHeight="1" thickBot="1">
      <c r="A65" s="111"/>
      <c r="B65" s="111"/>
      <c r="C65" s="111"/>
      <c r="D65" s="111"/>
      <c r="E65" s="111"/>
      <c r="F65" s="111"/>
      <c r="G65" s="119"/>
      <c r="H65" s="111"/>
      <c r="I65" s="111"/>
      <c r="J65" s="111"/>
      <c r="K65" s="111"/>
      <c r="L65" s="111"/>
      <c r="M65" s="120"/>
      <c r="N65" s="227"/>
      <c r="O65" s="111"/>
      <c r="P65" s="111"/>
      <c r="Q65" s="111"/>
      <c r="R65" s="111"/>
      <c r="S65" s="111"/>
      <c r="T65" s="111"/>
      <c r="U65" s="111"/>
    </row>
    <row r="66" spans="1:21" ht="16.5" customHeight="1" thickBot="1">
      <c r="A66" s="314" t="s">
        <v>582</v>
      </c>
      <c r="B66" s="121"/>
      <c r="C66" s="122" t="s">
        <v>310</v>
      </c>
      <c r="D66" s="123" t="s">
        <v>377</v>
      </c>
      <c r="E66" s="124"/>
      <c r="F66" s="125" t="s">
        <v>4</v>
      </c>
      <c r="G66" s="330">
        <f>SUM(B87,E87,H87,K87,N87,Q87)</f>
        <v>52100</v>
      </c>
      <c r="H66" s="127" t="s">
        <v>5</v>
      </c>
      <c r="I66" s="128">
        <f>SUM(C87,F87,I87,L87,O87,R87)</f>
        <v>0</v>
      </c>
      <c r="J66" s="9"/>
      <c r="K66" s="129"/>
      <c r="L66" s="192"/>
      <c r="M66" s="193"/>
      <c r="N66" s="194"/>
      <c r="O66" s="111"/>
      <c r="P66" s="111"/>
      <c r="Q66" s="111"/>
      <c r="R66" s="111"/>
      <c r="S66" s="111"/>
      <c r="T66" s="111"/>
      <c r="U66" s="111"/>
    </row>
    <row r="67" spans="1:21" ht="5.25" customHeight="1" thickBo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</row>
    <row r="68" spans="1:21" ht="15.75" customHeight="1">
      <c r="A68" s="133" t="s">
        <v>6</v>
      </c>
      <c r="B68" s="134"/>
      <c r="C68" s="135"/>
      <c r="D68" s="136" t="s">
        <v>7</v>
      </c>
      <c r="E68" s="134"/>
      <c r="F68" s="135"/>
      <c r="G68" s="136" t="s">
        <v>8</v>
      </c>
      <c r="H68" s="134"/>
      <c r="I68" s="135"/>
      <c r="J68" s="136" t="s">
        <v>309</v>
      </c>
      <c r="K68" s="134"/>
      <c r="L68" s="135"/>
      <c r="M68" s="136" t="s">
        <v>355</v>
      </c>
      <c r="N68" s="134"/>
      <c r="O68" s="135"/>
      <c r="P68" s="137" t="s">
        <v>10</v>
      </c>
      <c r="Q68" s="105"/>
      <c r="R68" s="109"/>
      <c r="S68" s="111"/>
      <c r="T68" s="111"/>
      <c r="U68" s="111"/>
    </row>
    <row r="69" spans="1:21" ht="14.25" customHeight="1">
      <c r="A69" s="138" t="s">
        <v>11</v>
      </c>
      <c r="B69" s="139" t="s">
        <v>12</v>
      </c>
      <c r="C69" s="140"/>
      <c r="D69" s="138" t="s">
        <v>11</v>
      </c>
      <c r="E69" s="139" t="s">
        <v>12</v>
      </c>
      <c r="F69" s="140"/>
      <c r="G69" s="138" t="s">
        <v>11</v>
      </c>
      <c r="H69" s="139" t="s">
        <v>12</v>
      </c>
      <c r="I69" s="140"/>
      <c r="J69" s="138" t="s">
        <v>11</v>
      </c>
      <c r="K69" s="139" t="s">
        <v>12</v>
      </c>
      <c r="L69" s="140"/>
      <c r="M69" s="138" t="s">
        <v>11</v>
      </c>
      <c r="N69" s="139" t="s">
        <v>12</v>
      </c>
      <c r="O69" s="140"/>
      <c r="P69" s="143" t="s">
        <v>11</v>
      </c>
      <c r="Q69" s="144" t="s">
        <v>12</v>
      </c>
      <c r="R69" s="145"/>
      <c r="S69" s="111"/>
      <c r="T69" s="111"/>
      <c r="U69" s="111"/>
    </row>
    <row r="70" spans="1:21" ht="13.5">
      <c r="A70" s="85"/>
      <c r="B70" s="177"/>
      <c r="C70" s="90"/>
      <c r="D70" s="85" t="s">
        <v>539</v>
      </c>
      <c r="E70" s="89">
        <v>190</v>
      </c>
      <c r="F70" s="90"/>
      <c r="G70" s="348" t="s">
        <v>549</v>
      </c>
      <c r="H70" s="89">
        <v>800</v>
      </c>
      <c r="I70" s="90"/>
      <c r="J70" s="85"/>
      <c r="K70" s="89"/>
      <c r="L70" s="90"/>
      <c r="M70" s="85"/>
      <c r="N70" s="92"/>
      <c r="O70" s="90"/>
      <c r="P70" s="85" t="s">
        <v>539</v>
      </c>
      <c r="Q70" s="92">
        <v>2650</v>
      </c>
      <c r="R70" s="90"/>
      <c r="S70" s="111"/>
      <c r="T70" s="111"/>
      <c r="U70" s="111"/>
    </row>
    <row r="71" spans="1:21" ht="13.5">
      <c r="A71" s="85"/>
      <c r="B71" s="177"/>
      <c r="C71" s="90"/>
      <c r="D71" s="85" t="s">
        <v>477</v>
      </c>
      <c r="E71" s="89">
        <v>190</v>
      </c>
      <c r="F71" s="90"/>
      <c r="G71" s="85" t="s">
        <v>354</v>
      </c>
      <c r="H71" s="89">
        <v>650</v>
      </c>
      <c r="I71" s="90"/>
      <c r="J71" s="85"/>
      <c r="K71" s="89"/>
      <c r="L71" s="90"/>
      <c r="M71" s="146"/>
      <c r="N71" s="93"/>
      <c r="O71" s="90"/>
      <c r="P71" s="85" t="s">
        <v>477</v>
      </c>
      <c r="Q71" s="93">
        <v>2850</v>
      </c>
      <c r="R71" s="90"/>
      <c r="S71" s="111"/>
      <c r="T71" s="111"/>
      <c r="U71" s="111"/>
    </row>
    <row r="72" spans="1:21" ht="13.5">
      <c r="A72" s="85"/>
      <c r="B72" s="177"/>
      <c r="C72" s="90"/>
      <c r="D72" s="85" t="s">
        <v>391</v>
      </c>
      <c r="E72" s="89">
        <v>120</v>
      </c>
      <c r="F72" s="90"/>
      <c r="G72" s="85" t="s">
        <v>501</v>
      </c>
      <c r="H72" s="89">
        <v>1000</v>
      </c>
      <c r="I72" s="90"/>
      <c r="J72" s="202"/>
      <c r="K72" s="89"/>
      <c r="L72" s="90"/>
      <c r="M72" s="280"/>
      <c r="N72" s="93"/>
      <c r="O72" s="90"/>
      <c r="P72" s="85" t="s">
        <v>391</v>
      </c>
      <c r="Q72" s="93">
        <v>1250</v>
      </c>
      <c r="R72" s="90"/>
      <c r="S72" s="111"/>
      <c r="T72" s="111"/>
      <c r="U72" s="111"/>
    </row>
    <row r="73" spans="1:21" ht="13.5">
      <c r="A73" s="202"/>
      <c r="B73" s="177"/>
      <c r="C73" s="90"/>
      <c r="D73" s="85" t="s">
        <v>32</v>
      </c>
      <c r="E73" s="89">
        <v>340</v>
      </c>
      <c r="F73" s="90"/>
      <c r="G73" s="85" t="s">
        <v>30</v>
      </c>
      <c r="H73" s="89">
        <v>780</v>
      </c>
      <c r="I73" s="90"/>
      <c r="J73" s="85"/>
      <c r="K73" s="89"/>
      <c r="L73" s="90"/>
      <c r="M73" s="85"/>
      <c r="N73" s="93"/>
      <c r="O73" s="90"/>
      <c r="P73" s="85" t="s">
        <v>28</v>
      </c>
      <c r="Q73" s="93">
        <v>2900</v>
      </c>
      <c r="R73" s="90"/>
      <c r="S73" s="111"/>
      <c r="T73" s="111"/>
      <c r="U73" s="111"/>
    </row>
    <row r="74" spans="1:21" ht="13.5">
      <c r="A74" s="85"/>
      <c r="B74" s="177"/>
      <c r="C74" s="90"/>
      <c r="D74" s="85" t="s">
        <v>33</v>
      </c>
      <c r="E74" s="89">
        <v>190</v>
      </c>
      <c r="F74" s="90"/>
      <c r="G74" s="85"/>
      <c r="H74" s="89"/>
      <c r="I74" s="90"/>
      <c r="J74" s="85"/>
      <c r="K74" s="89"/>
      <c r="L74" s="90"/>
      <c r="M74" s="85"/>
      <c r="N74" s="93"/>
      <c r="O74" s="90"/>
      <c r="P74" s="85" t="s">
        <v>29</v>
      </c>
      <c r="Q74" s="93">
        <v>3000</v>
      </c>
      <c r="R74" s="90"/>
      <c r="S74" s="111"/>
      <c r="T74" s="111"/>
      <c r="U74" s="111"/>
    </row>
    <row r="75" spans="1:21" ht="13.5">
      <c r="A75" s="85"/>
      <c r="B75" s="177"/>
      <c r="C75" s="90"/>
      <c r="D75" s="84" t="s">
        <v>36</v>
      </c>
      <c r="E75" s="93">
        <v>120</v>
      </c>
      <c r="F75" s="90"/>
      <c r="G75" s="84"/>
      <c r="H75" s="89"/>
      <c r="I75" s="90"/>
      <c r="J75" s="85"/>
      <c r="K75" s="89"/>
      <c r="L75" s="90"/>
      <c r="M75" s="85"/>
      <c r="N75" s="93"/>
      <c r="O75" s="90"/>
      <c r="P75" s="85" t="s">
        <v>31</v>
      </c>
      <c r="Q75" s="93">
        <v>4300</v>
      </c>
      <c r="R75" s="90"/>
      <c r="S75" s="111"/>
      <c r="T75" s="111"/>
      <c r="U75" s="111"/>
    </row>
    <row r="76" spans="1:21" ht="13.5">
      <c r="A76" s="85"/>
      <c r="B76" s="177"/>
      <c r="C76" s="90"/>
      <c r="D76" s="85" t="s">
        <v>556</v>
      </c>
      <c r="E76" s="89">
        <v>1330</v>
      </c>
      <c r="F76" s="90"/>
      <c r="G76" s="84"/>
      <c r="H76" s="89"/>
      <c r="I76" s="90"/>
      <c r="J76" s="85"/>
      <c r="K76" s="89"/>
      <c r="L76" s="90"/>
      <c r="M76" s="85"/>
      <c r="N76" s="93"/>
      <c r="O76" s="90"/>
      <c r="P76" s="85" t="s">
        <v>32</v>
      </c>
      <c r="Q76" s="93">
        <v>5350</v>
      </c>
      <c r="R76" s="90"/>
      <c r="S76" s="111"/>
      <c r="T76" s="111"/>
      <c r="U76" s="111"/>
    </row>
    <row r="77" spans="1:21" ht="13.5">
      <c r="A77" s="85"/>
      <c r="B77" s="89"/>
      <c r="C77" s="90"/>
      <c r="D77" s="85" t="s">
        <v>30</v>
      </c>
      <c r="E77" s="89">
        <v>1040</v>
      </c>
      <c r="F77" s="90"/>
      <c r="G77" s="84"/>
      <c r="H77" s="89"/>
      <c r="I77" s="90"/>
      <c r="J77" s="85"/>
      <c r="K77" s="89"/>
      <c r="L77" s="90"/>
      <c r="M77" s="85"/>
      <c r="N77" s="93"/>
      <c r="O77" s="90"/>
      <c r="P77" s="85" t="s">
        <v>33</v>
      </c>
      <c r="Q77" s="93">
        <v>3410</v>
      </c>
      <c r="R77" s="90"/>
      <c r="S77" s="111"/>
      <c r="T77" s="111"/>
      <c r="U77" s="111"/>
    </row>
    <row r="78" spans="1:21" ht="13.5">
      <c r="A78" s="85"/>
      <c r="B78" s="89"/>
      <c r="C78" s="90"/>
      <c r="D78" s="276"/>
      <c r="E78" s="301"/>
      <c r="F78" s="90"/>
      <c r="G78" s="84"/>
      <c r="H78" s="89"/>
      <c r="I78" s="90"/>
      <c r="J78" s="84"/>
      <c r="K78" s="89"/>
      <c r="L78" s="90"/>
      <c r="M78" s="84"/>
      <c r="N78" s="93"/>
      <c r="O78" s="90"/>
      <c r="P78" s="84" t="s">
        <v>34</v>
      </c>
      <c r="Q78" s="93">
        <v>4200</v>
      </c>
      <c r="R78" s="90"/>
      <c r="S78" s="111"/>
      <c r="T78" s="111"/>
      <c r="U78" s="111"/>
    </row>
    <row r="79" spans="1:21" ht="13.5">
      <c r="A79" s="85"/>
      <c r="B79" s="89"/>
      <c r="C79" s="90"/>
      <c r="D79" s="276"/>
      <c r="E79" s="301"/>
      <c r="F79" s="90"/>
      <c r="G79" s="84"/>
      <c r="H79" s="89"/>
      <c r="I79" s="90"/>
      <c r="J79" s="84"/>
      <c r="K79" s="89"/>
      <c r="L79" s="90"/>
      <c r="M79" s="84"/>
      <c r="N79" s="93"/>
      <c r="O79" s="90"/>
      <c r="P79" s="84" t="s">
        <v>406</v>
      </c>
      <c r="Q79" s="93">
        <v>3380</v>
      </c>
      <c r="R79" s="90"/>
      <c r="S79" s="111"/>
      <c r="T79" s="111"/>
      <c r="U79" s="111"/>
    </row>
    <row r="80" spans="1:21" ht="13.5">
      <c r="A80" s="85"/>
      <c r="B80" s="89"/>
      <c r="C80" s="90"/>
      <c r="D80" s="276"/>
      <c r="E80" s="301"/>
      <c r="F80" s="90"/>
      <c r="G80" s="84"/>
      <c r="H80" s="89"/>
      <c r="I80" s="90"/>
      <c r="J80" s="84"/>
      <c r="K80" s="89"/>
      <c r="L80" s="90"/>
      <c r="M80" s="84"/>
      <c r="N80" s="93"/>
      <c r="O80" s="90"/>
      <c r="P80" s="84" t="s">
        <v>35</v>
      </c>
      <c r="Q80" s="93">
        <v>660</v>
      </c>
      <c r="R80" s="90"/>
      <c r="S80" s="111"/>
      <c r="T80" s="111"/>
      <c r="U80" s="111"/>
    </row>
    <row r="81" spans="1:21" ht="13.5">
      <c r="A81" s="85"/>
      <c r="B81" s="89"/>
      <c r="C81" s="90"/>
      <c r="D81" s="276"/>
      <c r="E81" s="301"/>
      <c r="F81" s="90"/>
      <c r="G81" s="84"/>
      <c r="H81" s="89"/>
      <c r="I81" s="90"/>
      <c r="J81" s="84"/>
      <c r="K81" s="89"/>
      <c r="L81" s="90"/>
      <c r="M81" s="316"/>
      <c r="N81" s="93"/>
      <c r="O81" s="90"/>
      <c r="P81" s="84" t="s">
        <v>540</v>
      </c>
      <c r="Q81" s="93">
        <v>4400</v>
      </c>
      <c r="R81" s="90"/>
      <c r="S81" s="111"/>
      <c r="T81" s="111"/>
      <c r="U81" s="111"/>
    </row>
    <row r="82" spans="1:21" ht="13.5">
      <c r="A82" s="85"/>
      <c r="B82" s="89"/>
      <c r="C82" s="90"/>
      <c r="D82" s="276"/>
      <c r="E82" s="301"/>
      <c r="F82" s="90"/>
      <c r="G82" s="84"/>
      <c r="H82" s="89"/>
      <c r="I82" s="90"/>
      <c r="J82" s="84"/>
      <c r="K82" s="89"/>
      <c r="L82" s="90"/>
      <c r="M82" s="316"/>
      <c r="N82" s="93"/>
      <c r="O82" s="90"/>
      <c r="P82" s="84" t="s">
        <v>541</v>
      </c>
      <c r="Q82" s="93">
        <v>4700</v>
      </c>
      <c r="R82" s="90"/>
      <c r="S82" s="111"/>
      <c r="T82" s="111"/>
      <c r="U82" s="111"/>
    </row>
    <row r="83" spans="1:21" ht="13.5">
      <c r="A83" s="85"/>
      <c r="B83" s="89"/>
      <c r="C83" s="90"/>
      <c r="D83" s="276"/>
      <c r="E83" s="301"/>
      <c r="F83" s="90"/>
      <c r="G83" s="84"/>
      <c r="H83" s="89"/>
      <c r="I83" s="90"/>
      <c r="J83" s="84"/>
      <c r="K83" s="89"/>
      <c r="L83" s="90"/>
      <c r="M83" s="84"/>
      <c r="N83" s="93"/>
      <c r="O83" s="90"/>
      <c r="P83" s="84" t="s">
        <v>36</v>
      </c>
      <c r="Q83" s="93">
        <v>2300</v>
      </c>
      <c r="R83" s="90"/>
      <c r="S83" s="111"/>
      <c r="T83" s="111"/>
      <c r="U83" s="111"/>
    </row>
    <row r="84" spans="1:21" ht="13.5">
      <c r="A84" s="85"/>
      <c r="B84" s="89"/>
      <c r="C84" s="90"/>
      <c r="D84" s="276"/>
      <c r="E84" s="301"/>
      <c r="F84" s="90"/>
      <c r="G84" s="84"/>
      <c r="H84" s="89"/>
      <c r="I84" s="90"/>
      <c r="J84" s="84"/>
      <c r="K84" s="89"/>
      <c r="L84" s="90"/>
      <c r="M84" s="84"/>
      <c r="N84" s="93"/>
      <c r="O84" s="90"/>
      <c r="P84" s="276"/>
      <c r="Q84" s="301"/>
      <c r="R84" s="90"/>
      <c r="S84" s="111"/>
      <c r="T84" s="111"/>
      <c r="U84" s="111"/>
    </row>
    <row r="85" spans="1:21" ht="13.5">
      <c r="A85" s="85"/>
      <c r="B85" s="89"/>
      <c r="C85" s="90"/>
      <c r="D85" s="276"/>
      <c r="E85" s="301"/>
      <c r="F85" s="90"/>
      <c r="G85" s="84"/>
      <c r="H85" s="89"/>
      <c r="I85" s="90"/>
      <c r="J85" s="84"/>
      <c r="K85" s="89"/>
      <c r="L85" s="90"/>
      <c r="M85" s="84"/>
      <c r="N85" s="93"/>
      <c r="O85" s="90"/>
      <c r="P85" s="84"/>
      <c r="Q85" s="93"/>
      <c r="R85" s="90"/>
      <c r="S85" s="111"/>
      <c r="T85" s="111"/>
      <c r="U85" s="111"/>
    </row>
    <row r="86" spans="1:21" ht="13.5">
      <c r="A86" s="283"/>
      <c r="B86" s="226"/>
      <c r="C86" s="96"/>
      <c r="D86" s="278"/>
      <c r="E86" s="302"/>
      <c r="F86" s="96"/>
      <c r="G86" s="180"/>
      <c r="H86" s="226"/>
      <c r="I86" s="96"/>
      <c r="J86" s="180"/>
      <c r="K86" s="226"/>
      <c r="L86" s="96"/>
      <c r="M86" s="180"/>
      <c r="N86" s="152"/>
      <c r="O86" s="96"/>
      <c r="P86" s="180"/>
      <c r="Q86" s="152"/>
      <c r="R86" s="96"/>
      <c r="S86" s="111"/>
      <c r="T86" s="111"/>
      <c r="U86" s="111"/>
    </row>
    <row r="87" spans="1:21" ht="14.25" thickBot="1">
      <c r="A87" s="185" t="s">
        <v>18</v>
      </c>
      <c r="B87" s="214">
        <f>SUM(B70:B86)</f>
        <v>0</v>
      </c>
      <c r="C87" s="223">
        <f>SUM(C70:C86)</f>
        <v>0</v>
      </c>
      <c r="D87" s="185" t="s">
        <v>18</v>
      </c>
      <c r="E87" s="214">
        <f>SUM(E70:E86)</f>
        <v>3520</v>
      </c>
      <c r="F87" s="223">
        <f>SUM(F70:F86)</f>
        <v>0</v>
      </c>
      <c r="G87" s="185" t="s">
        <v>18</v>
      </c>
      <c r="H87" s="214">
        <f>SUM(H70:H86)</f>
        <v>3230</v>
      </c>
      <c r="I87" s="223">
        <f>SUM(I70:I86)</f>
        <v>0</v>
      </c>
      <c r="J87" s="185" t="s">
        <v>18</v>
      </c>
      <c r="K87" s="214">
        <f>SUM(K70:K86)</f>
        <v>0</v>
      </c>
      <c r="L87" s="223">
        <f>SUM(L70:L86)</f>
        <v>0</v>
      </c>
      <c r="M87" s="185" t="s">
        <v>18</v>
      </c>
      <c r="N87" s="187">
        <f>SUM(N70:N86)</f>
        <v>0</v>
      </c>
      <c r="O87" s="223">
        <f>SUM(O70:O86)</f>
        <v>0</v>
      </c>
      <c r="P87" s="185" t="s">
        <v>18</v>
      </c>
      <c r="Q87" s="187">
        <f>SUM(Q70:Q86)</f>
        <v>45350</v>
      </c>
      <c r="R87" s="223">
        <f>SUM(R70:R86)</f>
        <v>0</v>
      </c>
      <c r="S87" s="111"/>
      <c r="T87" s="111"/>
      <c r="U87" s="111"/>
    </row>
    <row r="88" spans="1:21" ht="13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</row>
    <row r="89" spans="1:21" ht="13.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</row>
    <row r="90" spans="1:21" ht="13.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</row>
    <row r="91" spans="1:21" ht="13.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</row>
    <row r="92" spans="1:21" ht="13.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</row>
    <row r="93" spans="1:21" ht="13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</row>
    <row r="94" spans="1:21" ht="13.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</row>
    <row r="95" spans="1:21" ht="13.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</row>
    <row r="96" spans="1:21" ht="13.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</row>
    <row r="97" spans="1:21" ht="13.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</row>
    <row r="98" spans="1:21" ht="13.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</row>
    <row r="99" spans="1:21" ht="13.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</row>
  </sheetData>
  <sheetProtection/>
  <mergeCells count="2">
    <mergeCell ref="F2:I2"/>
    <mergeCell ref="N2:O2"/>
  </mergeCells>
  <conditionalFormatting sqref="C8:C17 F8:F17 I8:I17 L8:L17 O8:O17 R8:R17 C24:C36 F24:F36 I24:I36 L24:L36 C43:C50 F43:F50 I43:I50 L43:L50 O43:O44 R43:R47 O47:O50 R24:R36 O24:O36">
    <cfRule type="cellIs" priority="5" dxfId="22" operator="greaterThan" stopIfTrue="1">
      <formula>B8</formula>
    </cfRule>
  </conditionalFormatting>
  <conditionalFormatting sqref="C57:C63 F57:F63 I57:I63 L57:L63 O57:O63 R57:R63 C70:C86 F70:F86 I70:I86 L70:L86 O70:O86 R70:R86">
    <cfRule type="cellIs" priority="4" dxfId="22" operator="greaterThan" stopIfTrue="1">
      <formula>B57</formula>
    </cfRule>
  </conditionalFormatting>
  <conditionalFormatting sqref="O45:O46">
    <cfRule type="cellIs" priority="3" dxfId="22" operator="greaterThan" stopIfTrue="1">
      <formula>N45</formula>
    </cfRule>
  </conditionalFormatting>
  <conditionalFormatting sqref="R48">
    <cfRule type="cellIs" priority="2" dxfId="22" operator="greaterThan" stopIfTrue="1">
      <formula>Q48</formula>
    </cfRule>
  </conditionalFormatting>
  <conditionalFormatting sqref="R49:R50">
    <cfRule type="cellIs" priority="1" dxfId="22" operator="greaterThan" stopIfTrue="1">
      <formula>Q49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No．１</oddHeader>
    <oddFooter>&amp;C
</oddFooter>
  </headerFooter>
  <ignoredErrors>
    <ignoredError sqref="C20 C39 C53 C66 C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showGridLines="0" workbookViewId="0" topLeftCell="A1">
      <selection activeCell="N105" sqref="N105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274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275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70" t="str">
        <f>'広島市中区・南区・東区・安芸区・安佐南区'!F2</f>
        <v>令和　　　年　　　月　　　日</v>
      </c>
      <c r="G2" s="371"/>
      <c r="H2" s="371"/>
      <c r="I2" s="372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73"/>
      <c r="O2" s="374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319</v>
      </c>
      <c r="Q3" s="111"/>
      <c r="R3" s="111"/>
    </row>
    <row r="4" spans="1:18" ht="16.5" customHeight="1" thickBot="1">
      <c r="A4" s="314" t="s">
        <v>582</v>
      </c>
      <c r="B4" s="121"/>
      <c r="C4" s="122" t="s">
        <v>334</v>
      </c>
      <c r="D4" s="123" t="s">
        <v>378</v>
      </c>
      <c r="E4" s="124"/>
      <c r="F4" s="125" t="s">
        <v>4</v>
      </c>
      <c r="G4" s="126">
        <f>SUM(B25,E25,H25,K25,N25,Q25)</f>
        <v>34960</v>
      </c>
      <c r="H4" s="127" t="s">
        <v>5</v>
      </c>
      <c r="I4" s="128">
        <f>SUM(C25,F25,I25,L25,O25,R25)</f>
        <v>0</v>
      </c>
      <c r="J4" s="9"/>
      <c r="K4" s="129"/>
      <c r="L4" s="130" t="s">
        <v>303</v>
      </c>
      <c r="M4" s="131">
        <f>I4+I27+I47+I71</f>
        <v>0</v>
      </c>
      <c r="N4" s="111"/>
      <c r="O4" s="111"/>
      <c r="P4" s="132" t="s">
        <v>320</v>
      </c>
      <c r="Q4" s="111"/>
      <c r="R4" s="111"/>
    </row>
    <row r="5" spans="1:18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111" customFormat="1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309</v>
      </c>
      <c r="K6" s="134"/>
      <c r="L6" s="135"/>
      <c r="M6" s="136" t="s">
        <v>357</v>
      </c>
      <c r="N6" s="134"/>
      <c r="O6" s="135"/>
      <c r="P6" s="137" t="s">
        <v>10</v>
      </c>
      <c r="Q6" s="105"/>
      <c r="R6" s="109"/>
    </row>
    <row r="7" spans="1:18" s="111" customFormat="1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95" t="s">
        <v>12</v>
      </c>
      <c r="R7" s="196"/>
    </row>
    <row r="8" spans="1:18" s="111" customFormat="1" ht="13.5">
      <c r="A8" s="275"/>
      <c r="B8" s="177"/>
      <c r="C8" s="90"/>
      <c r="D8" s="85" t="s">
        <v>38</v>
      </c>
      <c r="E8" s="89">
        <v>350</v>
      </c>
      <c r="F8" s="90"/>
      <c r="G8" s="85" t="s">
        <v>38</v>
      </c>
      <c r="H8" s="89">
        <v>530</v>
      </c>
      <c r="I8" s="90"/>
      <c r="J8" s="85"/>
      <c r="K8" s="89"/>
      <c r="L8" s="90"/>
      <c r="M8" s="85"/>
      <c r="N8" s="89"/>
      <c r="O8" s="90"/>
      <c r="P8" s="85" t="s">
        <v>38</v>
      </c>
      <c r="Q8" s="93">
        <v>3500</v>
      </c>
      <c r="R8" s="90"/>
    </row>
    <row r="9" spans="1:18" s="111" customFormat="1" ht="13.5">
      <c r="A9" s="275"/>
      <c r="B9" s="177"/>
      <c r="C9" s="90"/>
      <c r="D9" s="85" t="s">
        <v>40</v>
      </c>
      <c r="E9" s="89">
        <v>410</v>
      </c>
      <c r="F9" s="90"/>
      <c r="G9" s="85" t="s">
        <v>37</v>
      </c>
      <c r="H9" s="89">
        <v>1080</v>
      </c>
      <c r="I9" s="90"/>
      <c r="J9" s="202"/>
      <c r="K9" s="89"/>
      <c r="L9" s="90"/>
      <c r="M9" s="85"/>
      <c r="N9" s="89"/>
      <c r="O9" s="90"/>
      <c r="P9" s="85" t="s">
        <v>40</v>
      </c>
      <c r="Q9" s="93">
        <v>5050</v>
      </c>
      <c r="R9" s="90"/>
    </row>
    <row r="10" spans="1:18" s="111" customFormat="1" ht="13.5">
      <c r="A10" s="85"/>
      <c r="B10" s="177"/>
      <c r="C10" s="90"/>
      <c r="D10" s="85" t="s">
        <v>557</v>
      </c>
      <c r="E10" s="89">
        <v>290</v>
      </c>
      <c r="F10" s="90"/>
      <c r="G10" s="85" t="s">
        <v>39</v>
      </c>
      <c r="H10" s="89">
        <v>1350</v>
      </c>
      <c r="I10" s="90"/>
      <c r="J10" s="85"/>
      <c r="K10" s="89"/>
      <c r="L10" s="90"/>
      <c r="M10" s="202"/>
      <c r="N10" s="89"/>
      <c r="O10" s="90"/>
      <c r="P10" s="85" t="s">
        <v>349</v>
      </c>
      <c r="Q10" s="93">
        <v>2950</v>
      </c>
      <c r="R10" s="90"/>
    </row>
    <row r="11" spans="1:18" s="111" customFormat="1" ht="13.5">
      <c r="A11" s="85"/>
      <c r="B11" s="177"/>
      <c r="C11" s="90"/>
      <c r="D11" s="85" t="s">
        <v>39</v>
      </c>
      <c r="E11" s="89"/>
      <c r="F11" s="90"/>
      <c r="G11" s="85" t="s">
        <v>41</v>
      </c>
      <c r="H11" s="89">
        <v>210</v>
      </c>
      <c r="I11" s="90"/>
      <c r="J11" s="202"/>
      <c r="K11" s="89"/>
      <c r="L11" s="90"/>
      <c r="M11" s="202"/>
      <c r="N11" s="89"/>
      <c r="O11" s="90"/>
      <c r="P11" s="85" t="s">
        <v>350</v>
      </c>
      <c r="Q11" s="93">
        <v>1050</v>
      </c>
      <c r="R11" s="90"/>
    </row>
    <row r="12" spans="1:18" s="111" customFormat="1" ht="13.5">
      <c r="A12" s="85"/>
      <c r="B12" s="177"/>
      <c r="C12" s="90"/>
      <c r="D12" s="85"/>
      <c r="E12" s="89"/>
      <c r="F12" s="90"/>
      <c r="G12" s="85"/>
      <c r="H12" s="89"/>
      <c r="I12" s="90"/>
      <c r="J12" s="85"/>
      <c r="K12" s="89"/>
      <c r="L12" s="90"/>
      <c r="M12" s="85"/>
      <c r="N12" s="89"/>
      <c r="O12" s="90"/>
      <c r="P12" s="85" t="s">
        <v>351</v>
      </c>
      <c r="Q12" s="93">
        <v>670</v>
      </c>
      <c r="R12" s="90"/>
    </row>
    <row r="13" spans="1:18" s="111" customFormat="1" ht="13.5">
      <c r="A13" s="85"/>
      <c r="B13" s="177"/>
      <c r="C13" s="90"/>
      <c r="D13" s="85"/>
      <c r="E13" s="89"/>
      <c r="F13" s="90"/>
      <c r="G13" s="85"/>
      <c r="H13" s="89"/>
      <c r="I13" s="90"/>
      <c r="J13" s="85"/>
      <c r="K13" s="89"/>
      <c r="L13" s="90"/>
      <c r="M13" s="85"/>
      <c r="N13" s="89"/>
      <c r="O13" s="90"/>
      <c r="P13" s="85" t="s">
        <v>352</v>
      </c>
      <c r="Q13" s="93">
        <v>800</v>
      </c>
      <c r="R13" s="90"/>
    </row>
    <row r="14" spans="1:18" s="111" customFormat="1" ht="13.5">
      <c r="A14" s="85"/>
      <c r="B14" s="177"/>
      <c r="C14" s="90"/>
      <c r="D14" s="85"/>
      <c r="E14" s="89"/>
      <c r="F14" s="90"/>
      <c r="G14" s="85"/>
      <c r="H14" s="89"/>
      <c r="I14" s="90"/>
      <c r="J14" s="85"/>
      <c r="K14" s="89"/>
      <c r="L14" s="90"/>
      <c r="M14" s="85"/>
      <c r="N14" s="89"/>
      <c r="O14" s="90"/>
      <c r="P14" s="85" t="s">
        <v>353</v>
      </c>
      <c r="Q14" s="93">
        <v>370</v>
      </c>
      <c r="R14" s="90"/>
    </row>
    <row r="15" spans="1:18" s="111" customFormat="1" ht="13.5">
      <c r="A15" s="85"/>
      <c r="B15" s="89"/>
      <c r="C15" s="90"/>
      <c r="D15" s="276"/>
      <c r="E15" s="277"/>
      <c r="F15" s="90"/>
      <c r="G15" s="84"/>
      <c r="H15" s="89"/>
      <c r="I15" s="90"/>
      <c r="J15" s="84"/>
      <c r="K15" s="89"/>
      <c r="L15" s="90"/>
      <c r="M15" s="84"/>
      <c r="N15" s="89"/>
      <c r="O15" s="90"/>
      <c r="P15" s="84" t="s">
        <v>42</v>
      </c>
      <c r="Q15" s="93">
        <v>3150</v>
      </c>
      <c r="R15" s="90"/>
    </row>
    <row r="16" spans="1:18" s="111" customFormat="1" ht="13.5">
      <c r="A16" s="85"/>
      <c r="B16" s="89"/>
      <c r="C16" s="90"/>
      <c r="D16" s="276"/>
      <c r="E16" s="277"/>
      <c r="F16" s="90"/>
      <c r="G16" s="84"/>
      <c r="H16" s="89"/>
      <c r="I16" s="90"/>
      <c r="J16" s="84"/>
      <c r="K16" s="89"/>
      <c r="L16" s="90"/>
      <c r="M16" s="84"/>
      <c r="N16" s="89"/>
      <c r="O16" s="90"/>
      <c r="P16" s="84" t="s">
        <v>43</v>
      </c>
      <c r="Q16" s="93">
        <v>2350</v>
      </c>
      <c r="R16" s="90"/>
    </row>
    <row r="17" spans="1:18" s="111" customFormat="1" ht="13.5">
      <c r="A17" s="85"/>
      <c r="B17" s="89"/>
      <c r="C17" s="90"/>
      <c r="D17" s="276"/>
      <c r="E17" s="277"/>
      <c r="F17" s="90"/>
      <c r="G17" s="84"/>
      <c r="H17" s="89"/>
      <c r="I17" s="90"/>
      <c r="J17" s="84"/>
      <c r="K17" s="89"/>
      <c r="L17" s="90"/>
      <c r="M17" s="84"/>
      <c r="N17" s="89"/>
      <c r="O17" s="90"/>
      <c r="P17" s="84" t="s">
        <v>44</v>
      </c>
      <c r="Q17" s="93">
        <v>3100</v>
      </c>
      <c r="R17" s="90"/>
    </row>
    <row r="18" spans="1:18" s="111" customFormat="1" ht="13.5">
      <c r="A18" s="85"/>
      <c r="B18" s="89"/>
      <c r="C18" s="90"/>
      <c r="D18" s="276"/>
      <c r="E18" s="277"/>
      <c r="F18" s="90"/>
      <c r="G18" s="84"/>
      <c r="H18" s="89"/>
      <c r="I18" s="90"/>
      <c r="J18" s="84"/>
      <c r="K18" s="89"/>
      <c r="L18" s="90"/>
      <c r="M18" s="84"/>
      <c r="N18" s="89"/>
      <c r="O18" s="90"/>
      <c r="P18" s="84" t="s">
        <v>45</v>
      </c>
      <c r="Q18" s="93">
        <v>3350</v>
      </c>
      <c r="R18" s="90"/>
    </row>
    <row r="19" spans="1:18" s="111" customFormat="1" ht="13.5">
      <c r="A19" s="85"/>
      <c r="B19" s="89"/>
      <c r="C19" s="90"/>
      <c r="D19" s="276"/>
      <c r="E19" s="277"/>
      <c r="F19" s="90"/>
      <c r="G19" s="84"/>
      <c r="H19" s="89"/>
      <c r="I19" s="90"/>
      <c r="J19" s="84"/>
      <c r="K19" s="89"/>
      <c r="L19" s="90"/>
      <c r="M19" s="84"/>
      <c r="N19" s="89"/>
      <c r="O19" s="90"/>
      <c r="P19" s="84" t="s">
        <v>46</v>
      </c>
      <c r="Q19" s="93">
        <v>1050</v>
      </c>
      <c r="R19" s="90"/>
    </row>
    <row r="20" spans="1:18" s="111" customFormat="1" ht="13.5">
      <c r="A20" s="85"/>
      <c r="B20" s="89"/>
      <c r="C20" s="90"/>
      <c r="D20" s="276"/>
      <c r="E20" s="277"/>
      <c r="F20" s="90"/>
      <c r="G20" s="84"/>
      <c r="H20" s="89"/>
      <c r="I20" s="90"/>
      <c r="J20" s="84"/>
      <c r="K20" s="89"/>
      <c r="L20" s="90"/>
      <c r="M20" s="84"/>
      <c r="N20" s="89"/>
      <c r="O20" s="90"/>
      <c r="P20" s="316" t="s">
        <v>47</v>
      </c>
      <c r="Q20" s="93">
        <v>1800</v>
      </c>
      <c r="R20" s="90"/>
    </row>
    <row r="21" spans="1:18" s="111" customFormat="1" ht="13.5">
      <c r="A21" s="85"/>
      <c r="B21" s="89"/>
      <c r="C21" s="90"/>
      <c r="D21" s="276"/>
      <c r="E21" s="277"/>
      <c r="F21" s="90"/>
      <c r="G21" s="84"/>
      <c r="H21" s="89"/>
      <c r="I21" s="90"/>
      <c r="J21" s="84"/>
      <c r="K21" s="89"/>
      <c r="L21" s="90"/>
      <c r="M21" s="84"/>
      <c r="N21" s="89"/>
      <c r="O21" s="90"/>
      <c r="P21" s="84" t="s">
        <v>48</v>
      </c>
      <c r="Q21" s="93">
        <v>1550</v>
      </c>
      <c r="R21" s="90"/>
    </row>
    <row r="22" spans="1:18" s="111" customFormat="1" ht="13.5">
      <c r="A22" s="85"/>
      <c r="B22" s="89"/>
      <c r="C22" s="90"/>
      <c r="D22" s="276"/>
      <c r="E22" s="277"/>
      <c r="F22" s="90"/>
      <c r="G22" s="84"/>
      <c r="H22" s="89"/>
      <c r="I22" s="90"/>
      <c r="J22" s="84"/>
      <c r="K22" s="89"/>
      <c r="L22" s="90"/>
      <c r="M22" s="84"/>
      <c r="N22" s="89"/>
      <c r="O22" s="90"/>
      <c r="P22" s="84"/>
      <c r="Q22" s="93"/>
      <c r="R22" s="90"/>
    </row>
    <row r="23" spans="1:18" s="111" customFormat="1" ht="13.5">
      <c r="A23" s="85"/>
      <c r="B23" s="89"/>
      <c r="C23" s="90"/>
      <c r="D23" s="276"/>
      <c r="E23" s="277"/>
      <c r="F23" s="90"/>
      <c r="G23" s="84"/>
      <c r="H23" s="89"/>
      <c r="I23" s="90"/>
      <c r="J23" s="84"/>
      <c r="K23" s="89"/>
      <c r="L23" s="90"/>
      <c r="M23" s="84"/>
      <c r="N23" s="89"/>
      <c r="O23" s="90"/>
      <c r="P23" s="84"/>
      <c r="Q23" s="89"/>
      <c r="R23" s="90"/>
    </row>
    <row r="24" spans="1:18" s="111" customFormat="1" ht="13.5">
      <c r="A24" s="181"/>
      <c r="B24" s="226"/>
      <c r="C24" s="96"/>
      <c r="D24" s="278"/>
      <c r="E24" s="279"/>
      <c r="F24" s="96"/>
      <c r="G24" s="180"/>
      <c r="H24" s="226"/>
      <c r="I24" s="96"/>
      <c r="J24" s="180"/>
      <c r="K24" s="226"/>
      <c r="L24" s="96"/>
      <c r="M24" s="180"/>
      <c r="N24" s="226"/>
      <c r="O24" s="96"/>
      <c r="P24" s="180"/>
      <c r="Q24" s="152"/>
      <c r="R24" s="96"/>
    </row>
    <row r="25" spans="1:18" s="111" customFormat="1" ht="14.25" thickBot="1">
      <c r="A25" s="185" t="s">
        <v>18</v>
      </c>
      <c r="B25" s="214">
        <f>SUM(B8:B24)</f>
        <v>0</v>
      </c>
      <c r="C25" s="223">
        <f>SUM(C8:C24)</f>
        <v>0</v>
      </c>
      <c r="D25" s="185" t="s">
        <v>18</v>
      </c>
      <c r="E25" s="214">
        <f>SUM(E8:E24)</f>
        <v>1050</v>
      </c>
      <c r="F25" s="223">
        <f>SUM(F8:F24)</f>
        <v>0</v>
      </c>
      <c r="G25" s="185" t="s">
        <v>18</v>
      </c>
      <c r="H25" s="214">
        <f>SUM(H8:H24)</f>
        <v>3170</v>
      </c>
      <c r="I25" s="223">
        <f>SUM(I8:I24)</f>
        <v>0</v>
      </c>
      <c r="J25" s="185" t="s">
        <v>18</v>
      </c>
      <c r="K25" s="214">
        <f>SUM(K8:K24)</f>
        <v>0</v>
      </c>
      <c r="L25" s="223">
        <f>SUM(L8:L24)</f>
        <v>0</v>
      </c>
      <c r="M25" s="185" t="s">
        <v>18</v>
      </c>
      <c r="N25" s="214">
        <f>SUM(N8:N24)</f>
        <v>0</v>
      </c>
      <c r="O25" s="223">
        <f>SUM(O8:O24)</f>
        <v>0</v>
      </c>
      <c r="P25" s="185" t="s">
        <v>18</v>
      </c>
      <c r="Q25" s="187">
        <f>SUM(Q8:Q24)</f>
        <v>30740</v>
      </c>
      <c r="R25" s="223">
        <f>SUM(R8:R24)</f>
        <v>0</v>
      </c>
    </row>
    <row r="26" spans="7:14" s="111" customFormat="1" ht="9" customHeight="1" thickBot="1">
      <c r="G26" s="119"/>
      <c r="M26" s="120"/>
      <c r="N26" s="227"/>
    </row>
    <row r="27" spans="1:14" s="111" customFormat="1" ht="16.5" customHeight="1" thickBot="1">
      <c r="A27" s="314" t="s">
        <v>582</v>
      </c>
      <c r="B27" s="121"/>
      <c r="C27" s="122" t="s">
        <v>312</v>
      </c>
      <c r="D27" s="123" t="s">
        <v>56</v>
      </c>
      <c r="E27" s="124"/>
      <c r="F27" s="125" t="s">
        <v>4</v>
      </c>
      <c r="G27" s="126">
        <f>SUM(B45,E45,H45,K45,N45,Q45)</f>
        <v>42390</v>
      </c>
      <c r="H27" s="127" t="s">
        <v>5</v>
      </c>
      <c r="I27" s="128">
        <f>SUM(C45,F45,I45,L45,O45,R45)</f>
        <v>0</v>
      </c>
      <c r="J27" s="9"/>
      <c r="K27" s="129"/>
      <c r="L27" s="192"/>
      <c r="M27" s="193"/>
      <c r="N27" s="194"/>
    </row>
    <row r="28" s="111" customFormat="1" ht="5.25" customHeight="1" thickBot="1"/>
    <row r="29" spans="1:18" s="111" customFormat="1" ht="15.75" customHeight="1">
      <c r="A29" s="133" t="s">
        <v>6</v>
      </c>
      <c r="B29" s="134"/>
      <c r="C29" s="135"/>
      <c r="D29" s="136" t="s">
        <v>7</v>
      </c>
      <c r="E29" s="134"/>
      <c r="F29" s="135"/>
      <c r="G29" s="136" t="s">
        <v>8</v>
      </c>
      <c r="H29" s="134"/>
      <c r="I29" s="135"/>
      <c r="J29" s="136" t="s">
        <v>309</v>
      </c>
      <c r="K29" s="134"/>
      <c r="L29" s="135"/>
      <c r="M29" s="136" t="s">
        <v>357</v>
      </c>
      <c r="N29" s="134"/>
      <c r="O29" s="135"/>
      <c r="P29" s="137" t="s">
        <v>10</v>
      </c>
      <c r="Q29" s="105"/>
      <c r="R29" s="109"/>
    </row>
    <row r="30" spans="1:18" s="111" customFormat="1" ht="14.25" customHeight="1">
      <c r="A30" s="138" t="s">
        <v>11</v>
      </c>
      <c r="B30" s="139" t="s">
        <v>12</v>
      </c>
      <c r="C30" s="140"/>
      <c r="D30" s="138" t="s">
        <v>11</v>
      </c>
      <c r="E30" s="139" t="s">
        <v>12</v>
      </c>
      <c r="F30" s="140"/>
      <c r="G30" s="138" t="s">
        <v>11</v>
      </c>
      <c r="H30" s="139" t="s">
        <v>12</v>
      </c>
      <c r="I30" s="140"/>
      <c r="J30" s="138" t="s">
        <v>11</v>
      </c>
      <c r="K30" s="139" t="s">
        <v>12</v>
      </c>
      <c r="L30" s="140"/>
      <c r="M30" s="138" t="s">
        <v>11</v>
      </c>
      <c r="N30" s="139" t="s">
        <v>12</v>
      </c>
      <c r="O30" s="140"/>
      <c r="P30" s="143" t="s">
        <v>11</v>
      </c>
      <c r="Q30" s="144" t="s">
        <v>12</v>
      </c>
      <c r="R30" s="145"/>
    </row>
    <row r="31" spans="1:18" s="111" customFormat="1" ht="13.5">
      <c r="A31" s="85"/>
      <c r="B31" s="177"/>
      <c r="C31" s="90"/>
      <c r="D31" s="85" t="s">
        <v>57</v>
      </c>
      <c r="E31" s="177">
        <v>910</v>
      </c>
      <c r="F31" s="90"/>
      <c r="G31" s="84" t="s">
        <v>61</v>
      </c>
      <c r="H31" s="89">
        <v>830</v>
      </c>
      <c r="I31" s="90"/>
      <c r="J31" s="85"/>
      <c r="K31" s="89"/>
      <c r="L31" s="90"/>
      <c r="M31" s="202" t="s">
        <v>445</v>
      </c>
      <c r="N31" s="89">
        <v>410</v>
      </c>
      <c r="O31" s="90"/>
      <c r="P31" s="85" t="s">
        <v>488</v>
      </c>
      <c r="Q31" s="92">
        <v>4100</v>
      </c>
      <c r="R31" s="90"/>
    </row>
    <row r="32" spans="1:18" s="111" customFormat="1" ht="13.5">
      <c r="A32" s="85"/>
      <c r="B32" s="177"/>
      <c r="C32" s="90"/>
      <c r="D32" s="84" t="s">
        <v>407</v>
      </c>
      <c r="E32" s="177">
        <v>110</v>
      </c>
      <c r="F32" s="90"/>
      <c r="G32" s="84" t="s">
        <v>60</v>
      </c>
      <c r="H32" s="89">
        <v>640</v>
      </c>
      <c r="I32" s="90"/>
      <c r="J32" s="84"/>
      <c r="K32" s="89"/>
      <c r="L32" s="90"/>
      <c r="M32" s="84"/>
      <c r="N32" s="89"/>
      <c r="O32" s="90"/>
      <c r="P32" s="84" t="s">
        <v>407</v>
      </c>
      <c r="Q32" s="93">
        <v>3100</v>
      </c>
      <c r="R32" s="90"/>
    </row>
    <row r="33" spans="1:18" s="111" customFormat="1" ht="13.5">
      <c r="A33" s="85"/>
      <c r="B33" s="89"/>
      <c r="C33" s="90"/>
      <c r="D33" s="84" t="s">
        <v>401</v>
      </c>
      <c r="E33" s="89">
        <v>400</v>
      </c>
      <c r="F33" s="90"/>
      <c r="G33" s="281" t="s">
        <v>550</v>
      </c>
      <c r="H33" s="89">
        <v>1900</v>
      </c>
      <c r="I33" s="90"/>
      <c r="J33" s="281"/>
      <c r="K33" s="89"/>
      <c r="L33" s="90"/>
      <c r="M33" s="84"/>
      <c r="N33" s="89"/>
      <c r="O33" s="90"/>
      <c r="P33" s="84" t="s">
        <v>401</v>
      </c>
      <c r="Q33" s="93">
        <v>5900</v>
      </c>
      <c r="R33" s="90"/>
    </row>
    <row r="34" spans="1:18" s="111" customFormat="1" ht="13.5">
      <c r="A34" s="85"/>
      <c r="B34" s="89"/>
      <c r="C34" s="90"/>
      <c r="D34" s="85" t="s">
        <v>58</v>
      </c>
      <c r="E34" s="89">
        <v>410</v>
      </c>
      <c r="F34" s="90"/>
      <c r="G34" s="84"/>
      <c r="H34" s="89"/>
      <c r="I34" s="90"/>
      <c r="J34" s="84"/>
      <c r="K34" s="89"/>
      <c r="L34" s="90"/>
      <c r="M34" s="84"/>
      <c r="N34" s="89"/>
      <c r="O34" s="90"/>
      <c r="P34" s="84" t="s">
        <v>58</v>
      </c>
      <c r="Q34" s="93">
        <v>2650</v>
      </c>
      <c r="R34" s="90"/>
    </row>
    <row r="35" spans="1:18" s="111" customFormat="1" ht="13.5">
      <c r="A35" s="85"/>
      <c r="B35" s="89"/>
      <c r="C35" s="90"/>
      <c r="D35" s="85" t="s">
        <v>547</v>
      </c>
      <c r="E35" s="89">
        <v>340</v>
      </c>
      <c r="F35" s="90"/>
      <c r="G35" s="84"/>
      <c r="H35" s="89"/>
      <c r="I35" s="90"/>
      <c r="J35" s="316"/>
      <c r="K35" s="89"/>
      <c r="L35" s="90"/>
      <c r="M35" s="84"/>
      <c r="N35" s="89"/>
      <c r="O35" s="90"/>
      <c r="P35" s="84" t="s">
        <v>410</v>
      </c>
      <c r="Q35" s="93">
        <v>2300</v>
      </c>
      <c r="R35" s="90"/>
    </row>
    <row r="36" spans="1:18" s="111" customFormat="1" ht="13.5">
      <c r="A36" s="85"/>
      <c r="B36" s="89"/>
      <c r="C36" s="90"/>
      <c r="D36" s="85" t="s">
        <v>60</v>
      </c>
      <c r="E36" s="89">
        <v>740</v>
      </c>
      <c r="F36" s="90"/>
      <c r="G36" s="84"/>
      <c r="H36" s="89"/>
      <c r="I36" s="90"/>
      <c r="J36" s="84"/>
      <c r="K36" s="89"/>
      <c r="L36" s="90"/>
      <c r="M36" s="84"/>
      <c r="N36" s="89"/>
      <c r="O36" s="90"/>
      <c r="P36" s="84" t="s">
        <v>62</v>
      </c>
      <c r="Q36" s="93">
        <v>2800</v>
      </c>
      <c r="R36" s="90"/>
    </row>
    <row r="37" spans="1:18" s="111" customFormat="1" ht="13.5">
      <c r="A37" s="85"/>
      <c r="B37" s="89"/>
      <c r="C37" s="90"/>
      <c r="D37" s="85" t="s">
        <v>559</v>
      </c>
      <c r="E37" s="89">
        <v>1590</v>
      </c>
      <c r="F37" s="90"/>
      <c r="G37" s="84"/>
      <c r="H37" s="89"/>
      <c r="I37" s="90"/>
      <c r="J37" s="88"/>
      <c r="K37" s="89"/>
      <c r="L37" s="90"/>
      <c r="M37" s="84"/>
      <c r="N37" s="89"/>
      <c r="O37" s="90"/>
      <c r="P37" s="84" t="s">
        <v>558</v>
      </c>
      <c r="Q37" s="93">
        <v>2310</v>
      </c>
      <c r="R37" s="90"/>
    </row>
    <row r="38" spans="1:18" s="111" customFormat="1" ht="13.5">
      <c r="A38" s="85"/>
      <c r="B38" s="89"/>
      <c r="C38" s="90"/>
      <c r="D38" s="85"/>
      <c r="E38" s="89"/>
      <c r="F38" s="90"/>
      <c r="G38" s="84"/>
      <c r="H38" s="89"/>
      <c r="I38" s="90"/>
      <c r="J38" s="84"/>
      <c r="K38" s="89"/>
      <c r="L38" s="90"/>
      <c r="M38" s="84"/>
      <c r="N38" s="89"/>
      <c r="O38" s="90"/>
      <c r="P38" s="84" t="s">
        <v>268</v>
      </c>
      <c r="Q38" s="93">
        <v>2500</v>
      </c>
      <c r="R38" s="90"/>
    </row>
    <row r="39" spans="1:18" s="111" customFormat="1" ht="13.5">
      <c r="A39" s="85"/>
      <c r="B39" s="89"/>
      <c r="C39" s="90"/>
      <c r="D39" s="85"/>
      <c r="E39" s="89"/>
      <c r="F39" s="90"/>
      <c r="G39" s="84"/>
      <c r="H39" s="89"/>
      <c r="I39" s="90"/>
      <c r="J39" s="84"/>
      <c r="K39" s="89"/>
      <c r="L39" s="90"/>
      <c r="M39" s="84"/>
      <c r="N39" s="89"/>
      <c r="O39" s="90"/>
      <c r="P39" s="84" t="s">
        <v>59</v>
      </c>
      <c r="Q39" s="93">
        <v>3550</v>
      </c>
      <c r="R39" s="90"/>
    </row>
    <row r="40" spans="1:18" s="111" customFormat="1" ht="13.5">
      <c r="A40" s="85"/>
      <c r="B40" s="89"/>
      <c r="C40" s="90"/>
      <c r="D40" s="85"/>
      <c r="E40" s="89"/>
      <c r="F40" s="90"/>
      <c r="G40" s="84"/>
      <c r="H40" s="89"/>
      <c r="I40" s="90"/>
      <c r="J40" s="84"/>
      <c r="K40" s="89"/>
      <c r="L40" s="90"/>
      <c r="M40" s="84"/>
      <c r="N40" s="89"/>
      <c r="O40" s="90"/>
      <c r="P40" s="84" t="s">
        <v>60</v>
      </c>
      <c r="Q40" s="93">
        <v>4900</v>
      </c>
      <c r="R40" s="90"/>
    </row>
    <row r="41" spans="1:18" s="111" customFormat="1" ht="13.5">
      <c r="A41" s="85"/>
      <c r="B41" s="89"/>
      <c r="C41" s="90"/>
      <c r="D41" s="85"/>
      <c r="E41" s="89"/>
      <c r="F41" s="90"/>
      <c r="G41" s="84"/>
      <c r="H41" s="89"/>
      <c r="I41" s="90"/>
      <c r="J41" s="84"/>
      <c r="K41" s="89"/>
      <c r="L41" s="90"/>
      <c r="M41" s="316"/>
      <c r="N41" s="89"/>
      <c r="O41" s="90"/>
      <c r="P41" s="316"/>
      <c r="Q41" s="93"/>
      <c r="R41" s="90"/>
    </row>
    <row r="42" spans="1:18" s="111" customFormat="1" ht="13.5">
      <c r="A42" s="85"/>
      <c r="B42" s="89"/>
      <c r="C42" s="90"/>
      <c r="D42" s="85"/>
      <c r="E42" s="89"/>
      <c r="F42" s="90"/>
      <c r="G42" s="85" t="s">
        <v>502</v>
      </c>
      <c r="H42" s="89"/>
      <c r="I42" s="90"/>
      <c r="J42" s="84"/>
      <c r="K42" s="89"/>
      <c r="L42" s="90"/>
      <c r="M42" s="178"/>
      <c r="N42" s="89"/>
      <c r="O42" s="90"/>
      <c r="P42" s="178"/>
      <c r="Q42" s="93"/>
      <c r="R42" s="90"/>
    </row>
    <row r="43" spans="1:18" s="111" customFormat="1" ht="13.5">
      <c r="A43" s="85"/>
      <c r="B43" s="89"/>
      <c r="C43" s="90"/>
      <c r="D43" s="85"/>
      <c r="E43" s="89"/>
      <c r="F43" s="90"/>
      <c r="G43" s="84" t="s">
        <v>553</v>
      </c>
      <c r="H43" s="89"/>
      <c r="I43" s="90"/>
      <c r="J43" s="84"/>
      <c r="K43" s="89"/>
      <c r="L43" s="90"/>
      <c r="M43" s="84"/>
      <c r="N43" s="89"/>
      <c r="O43" s="90"/>
      <c r="P43" s="84"/>
      <c r="Q43" s="93"/>
      <c r="R43" s="90"/>
    </row>
    <row r="44" spans="1:18" s="111" customFormat="1" ht="13.5">
      <c r="A44" s="283"/>
      <c r="B44" s="226"/>
      <c r="C44" s="96"/>
      <c r="D44" s="283"/>
      <c r="E44" s="226"/>
      <c r="F44" s="96"/>
      <c r="G44" s="180"/>
      <c r="H44" s="226"/>
      <c r="I44" s="96"/>
      <c r="J44" s="180"/>
      <c r="K44" s="226"/>
      <c r="L44" s="96"/>
      <c r="M44" s="180"/>
      <c r="N44" s="226"/>
      <c r="O44" s="96"/>
      <c r="P44" s="180"/>
      <c r="Q44" s="152"/>
      <c r="R44" s="96"/>
    </row>
    <row r="45" spans="1:18" s="111" customFormat="1" ht="14.25" thickBot="1">
      <c r="A45" s="185" t="s">
        <v>18</v>
      </c>
      <c r="B45" s="214">
        <f>SUM(B31:B44)</f>
        <v>0</v>
      </c>
      <c r="C45" s="223">
        <f>SUM(C31:C44)</f>
        <v>0</v>
      </c>
      <c r="D45" s="185" t="s">
        <v>18</v>
      </c>
      <c r="E45" s="214">
        <f>SUM(E31:E44)</f>
        <v>4500</v>
      </c>
      <c r="F45" s="223">
        <f>SUM(F31:F44)</f>
        <v>0</v>
      </c>
      <c r="G45" s="185" t="s">
        <v>18</v>
      </c>
      <c r="H45" s="214">
        <f>SUM(H31:H44)</f>
        <v>3370</v>
      </c>
      <c r="I45" s="223">
        <f>SUM(I31:I44)</f>
        <v>0</v>
      </c>
      <c r="J45" s="185" t="s">
        <v>18</v>
      </c>
      <c r="K45" s="214">
        <f>SUM(K31:K44)</f>
        <v>0</v>
      </c>
      <c r="L45" s="223">
        <f>SUM(L31:L44)</f>
        <v>0</v>
      </c>
      <c r="M45" s="185" t="s">
        <v>18</v>
      </c>
      <c r="N45" s="214">
        <f>SUM(N31:N44)</f>
        <v>410</v>
      </c>
      <c r="O45" s="223">
        <f>SUM(O31:O44)</f>
        <v>0</v>
      </c>
      <c r="P45" s="185" t="s">
        <v>18</v>
      </c>
      <c r="Q45" s="187">
        <f>SUM(Q31:Q44)</f>
        <v>34110</v>
      </c>
      <c r="R45" s="223">
        <f>SUM(R31:R44)</f>
        <v>0</v>
      </c>
    </row>
    <row r="46" spans="7:14" s="111" customFormat="1" ht="9" customHeight="1" thickBot="1">
      <c r="G46" s="119"/>
      <c r="M46" s="120"/>
      <c r="N46" s="227"/>
    </row>
    <row r="47" spans="1:14" s="111" customFormat="1" ht="16.5" customHeight="1" thickBot="1">
      <c r="A47" s="314" t="s">
        <v>582</v>
      </c>
      <c r="B47" s="121"/>
      <c r="C47" s="122" t="s">
        <v>313</v>
      </c>
      <c r="D47" s="123" t="s">
        <v>380</v>
      </c>
      <c r="E47" s="124"/>
      <c r="F47" s="125" t="s">
        <v>4</v>
      </c>
      <c r="G47" s="126">
        <f>SUM(B69,E69,H69,K69,N69,Q69)</f>
        <v>32320</v>
      </c>
      <c r="H47" s="127" t="s">
        <v>5</v>
      </c>
      <c r="I47" s="128">
        <f>SUM(C69,F69,I69,L69,O69,R69)</f>
        <v>0</v>
      </c>
      <c r="J47" s="9"/>
      <c r="K47" s="129"/>
      <c r="L47" s="192"/>
      <c r="M47" s="193"/>
      <c r="N47" s="194"/>
    </row>
    <row r="48" s="111" customFormat="1" ht="5.25" customHeight="1" thickBot="1"/>
    <row r="49" spans="1:18" s="111" customFormat="1" ht="15.75" customHeight="1">
      <c r="A49" s="133" t="s">
        <v>6</v>
      </c>
      <c r="B49" s="134"/>
      <c r="C49" s="135"/>
      <c r="D49" s="136" t="s">
        <v>7</v>
      </c>
      <c r="E49" s="134"/>
      <c r="F49" s="135"/>
      <c r="G49" s="136" t="s">
        <v>8</v>
      </c>
      <c r="H49" s="134"/>
      <c r="I49" s="135"/>
      <c r="J49" s="136" t="s">
        <v>309</v>
      </c>
      <c r="K49" s="134"/>
      <c r="L49" s="135"/>
      <c r="M49" s="136" t="s">
        <v>357</v>
      </c>
      <c r="N49" s="134"/>
      <c r="O49" s="135"/>
      <c r="P49" s="137" t="s">
        <v>10</v>
      </c>
      <c r="Q49" s="105"/>
      <c r="R49" s="109"/>
    </row>
    <row r="50" spans="1:18" s="111" customFormat="1" ht="14.25" customHeight="1">
      <c r="A50" s="138" t="s">
        <v>11</v>
      </c>
      <c r="B50" s="139" t="s">
        <v>12</v>
      </c>
      <c r="C50" s="140"/>
      <c r="D50" s="138" t="s">
        <v>11</v>
      </c>
      <c r="E50" s="139" t="s">
        <v>12</v>
      </c>
      <c r="F50" s="140"/>
      <c r="G50" s="138" t="s">
        <v>11</v>
      </c>
      <c r="H50" s="139" t="s">
        <v>12</v>
      </c>
      <c r="I50" s="140"/>
      <c r="J50" s="138" t="s">
        <v>11</v>
      </c>
      <c r="K50" s="139" t="s">
        <v>12</v>
      </c>
      <c r="L50" s="140"/>
      <c r="M50" s="138" t="s">
        <v>11</v>
      </c>
      <c r="N50" s="139" t="s">
        <v>12</v>
      </c>
      <c r="O50" s="140"/>
      <c r="P50" s="143" t="s">
        <v>11</v>
      </c>
      <c r="Q50" s="144" t="s">
        <v>12</v>
      </c>
      <c r="R50" s="145"/>
    </row>
    <row r="51" spans="1:18" s="111" customFormat="1" ht="13.5">
      <c r="A51" s="146"/>
      <c r="B51" s="147"/>
      <c r="C51" s="90"/>
      <c r="D51" s="146" t="s">
        <v>455</v>
      </c>
      <c r="E51" s="147"/>
      <c r="F51" s="90"/>
      <c r="G51" s="146" t="s">
        <v>455</v>
      </c>
      <c r="H51" s="92"/>
      <c r="I51" s="90"/>
      <c r="J51" s="146"/>
      <c r="K51" s="92"/>
      <c r="L51" s="90"/>
      <c r="M51" s="146" t="s">
        <v>455</v>
      </c>
      <c r="N51" s="92"/>
      <c r="O51" s="90"/>
      <c r="P51" s="146" t="s">
        <v>455</v>
      </c>
      <c r="Q51" s="92"/>
      <c r="R51" s="90"/>
    </row>
    <row r="52" spans="1:18" s="111" customFormat="1" ht="13.5">
      <c r="A52" s="315"/>
      <c r="B52" s="150"/>
      <c r="C52" s="90"/>
      <c r="D52" s="97" t="s">
        <v>64</v>
      </c>
      <c r="E52" s="98">
        <v>1380</v>
      </c>
      <c r="F52" s="90"/>
      <c r="G52" s="97" t="s">
        <v>63</v>
      </c>
      <c r="H52" s="98">
        <v>2000</v>
      </c>
      <c r="I52" s="90"/>
      <c r="J52" s="315"/>
      <c r="K52" s="98"/>
      <c r="L52" s="90"/>
      <c r="M52" s="284"/>
      <c r="N52" s="98"/>
      <c r="O52" s="90"/>
      <c r="P52" s="315" t="s">
        <v>476</v>
      </c>
      <c r="Q52" s="98">
        <v>5400</v>
      </c>
      <c r="R52" s="90"/>
    </row>
    <row r="53" spans="1:18" s="111" customFormat="1" ht="13.5">
      <c r="A53" s="315"/>
      <c r="B53" s="150"/>
      <c r="C53" s="90"/>
      <c r="D53" s="97" t="s">
        <v>67</v>
      </c>
      <c r="E53" s="93">
        <v>910</v>
      </c>
      <c r="F53" s="90"/>
      <c r="G53" s="97"/>
      <c r="H53" s="98"/>
      <c r="I53" s="90"/>
      <c r="J53" s="315"/>
      <c r="K53" s="98"/>
      <c r="L53" s="90"/>
      <c r="M53" s="284"/>
      <c r="N53" s="98"/>
      <c r="O53" s="90"/>
      <c r="P53" s="355" t="s">
        <v>65</v>
      </c>
      <c r="Q53" s="98">
        <v>5850</v>
      </c>
      <c r="R53" s="90"/>
    </row>
    <row r="54" spans="1:18" s="111" customFormat="1" ht="13.5">
      <c r="A54" s="315"/>
      <c r="B54" s="98"/>
      <c r="C54" s="90"/>
      <c r="D54" s="97" t="s">
        <v>68</v>
      </c>
      <c r="E54" s="93">
        <v>560</v>
      </c>
      <c r="F54" s="90"/>
      <c r="G54" s="163"/>
      <c r="H54" s="166"/>
      <c r="I54" s="90"/>
      <c r="J54" s="315"/>
      <c r="K54" s="98"/>
      <c r="L54" s="90"/>
      <c r="M54" s="284"/>
      <c r="N54" s="98"/>
      <c r="O54" s="90"/>
      <c r="P54" s="179" t="s">
        <v>69</v>
      </c>
      <c r="Q54" s="98">
        <v>2900</v>
      </c>
      <c r="R54" s="90"/>
    </row>
    <row r="55" spans="1:18" s="111" customFormat="1" ht="13.5">
      <c r="A55" s="315"/>
      <c r="B55" s="98"/>
      <c r="C55" s="90"/>
      <c r="D55" s="97" t="s">
        <v>71</v>
      </c>
      <c r="E55" s="93">
        <v>160</v>
      </c>
      <c r="F55" s="90"/>
      <c r="G55" s="163"/>
      <c r="H55" s="166"/>
      <c r="I55" s="90"/>
      <c r="J55" s="315"/>
      <c r="K55" s="98"/>
      <c r="L55" s="90"/>
      <c r="M55" s="286"/>
      <c r="N55" s="98"/>
      <c r="O55" s="90"/>
      <c r="P55" s="179" t="s">
        <v>72</v>
      </c>
      <c r="Q55" s="98">
        <v>5650</v>
      </c>
      <c r="R55" s="90"/>
    </row>
    <row r="56" spans="1:18" s="111" customFormat="1" ht="13.5">
      <c r="A56" s="315"/>
      <c r="B56" s="98"/>
      <c r="C56" s="90"/>
      <c r="D56" s="162" t="s">
        <v>481</v>
      </c>
      <c r="E56" s="93">
        <v>550</v>
      </c>
      <c r="F56" s="90"/>
      <c r="G56" s="162"/>
      <c r="H56" s="98"/>
      <c r="I56" s="90"/>
      <c r="J56" s="315"/>
      <c r="K56" s="98"/>
      <c r="L56" s="90"/>
      <c r="M56" s="97"/>
      <c r="N56" s="98"/>
      <c r="O56" s="90"/>
      <c r="P56" s="179" t="s">
        <v>70</v>
      </c>
      <c r="Q56" s="98">
        <v>3410</v>
      </c>
      <c r="R56" s="90"/>
    </row>
    <row r="57" spans="1:18" s="111" customFormat="1" ht="13.5">
      <c r="A57" s="315"/>
      <c r="B57" s="98"/>
      <c r="C57" s="90"/>
      <c r="D57" s="287"/>
      <c r="E57" s="166"/>
      <c r="F57" s="90"/>
      <c r="G57" s="162"/>
      <c r="H57" s="98"/>
      <c r="I57" s="90"/>
      <c r="J57" s="315"/>
      <c r="K57" s="98"/>
      <c r="L57" s="90"/>
      <c r="M57" s="319"/>
      <c r="N57" s="98"/>
      <c r="O57" s="90"/>
      <c r="P57" s="179" t="s">
        <v>71</v>
      </c>
      <c r="Q57" s="98">
        <v>2400</v>
      </c>
      <c r="R57" s="90"/>
    </row>
    <row r="58" spans="1:18" s="111" customFormat="1" ht="13.5">
      <c r="A58" s="315"/>
      <c r="B58" s="98"/>
      <c r="C58" s="90"/>
      <c r="D58" s="289"/>
      <c r="E58" s="98"/>
      <c r="F58" s="90"/>
      <c r="G58" s="162"/>
      <c r="H58" s="98"/>
      <c r="I58" s="90"/>
      <c r="J58" s="315"/>
      <c r="K58" s="98"/>
      <c r="L58" s="90"/>
      <c r="M58" s="317"/>
      <c r="N58" s="98"/>
      <c r="O58" s="90"/>
      <c r="P58" s="179"/>
      <c r="Q58" s="98"/>
      <c r="R58" s="90"/>
    </row>
    <row r="59" spans="1:18" s="111" customFormat="1" ht="13.5">
      <c r="A59" s="288"/>
      <c r="B59" s="98"/>
      <c r="C59" s="90"/>
      <c r="D59" s="289"/>
      <c r="E59" s="98"/>
      <c r="F59" s="90"/>
      <c r="G59" s="162"/>
      <c r="H59" s="98"/>
      <c r="I59" s="90"/>
      <c r="J59" s="315"/>
      <c r="K59" s="98"/>
      <c r="L59" s="90"/>
      <c r="M59" s="286"/>
      <c r="N59" s="98"/>
      <c r="O59" s="90"/>
      <c r="P59" s="179"/>
      <c r="Q59" s="98"/>
      <c r="R59" s="90"/>
    </row>
    <row r="60" spans="1:18" s="111" customFormat="1" ht="13.5">
      <c r="A60" s="288"/>
      <c r="B60" s="98"/>
      <c r="C60" s="90"/>
      <c r="D60" s="289"/>
      <c r="E60" s="98"/>
      <c r="F60" s="90"/>
      <c r="G60" s="162"/>
      <c r="H60" s="98"/>
      <c r="I60" s="90"/>
      <c r="J60" s="315"/>
      <c r="K60" s="98"/>
      <c r="L60" s="90"/>
      <c r="M60" s="286"/>
      <c r="N60" s="98"/>
      <c r="O60" s="90"/>
      <c r="P60" s="290"/>
      <c r="Q60" s="98"/>
      <c r="R60" s="90"/>
    </row>
    <row r="61" spans="1:18" s="111" customFormat="1" ht="13.5">
      <c r="A61" s="288"/>
      <c r="B61" s="98"/>
      <c r="C61" s="90"/>
      <c r="D61" s="289"/>
      <c r="E61" s="98"/>
      <c r="F61" s="90"/>
      <c r="G61" s="162"/>
      <c r="H61" s="98"/>
      <c r="I61" s="90"/>
      <c r="J61" s="318"/>
      <c r="K61" s="98"/>
      <c r="L61" s="90"/>
      <c r="M61" s="286"/>
      <c r="N61" s="98"/>
      <c r="O61" s="90"/>
      <c r="P61" s="290"/>
      <c r="Q61" s="98"/>
      <c r="R61" s="90"/>
    </row>
    <row r="62" spans="1:18" s="111" customFormat="1" ht="13.5">
      <c r="A62" s="288"/>
      <c r="B62" s="98"/>
      <c r="C62" s="90"/>
      <c r="D62" s="289"/>
      <c r="E62" s="98"/>
      <c r="F62" s="90"/>
      <c r="G62" s="162"/>
      <c r="H62" s="98"/>
      <c r="I62" s="90"/>
      <c r="J62" s="318"/>
      <c r="K62" s="98"/>
      <c r="L62" s="90"/>
      <c r="M62" s="317"/>
      <c r="N62" s="98"/>
      <c r="O62" s="90"/>
      <c r="P62" s="179" t="s">
        <v>384</v>
      </c>
      <c r="Q62" s="98"/>
      <c r="R62" s="90"/>
    </row>
    <row r="63" spans="1:18" s="111" customFormat="1" ht="13.5">
      <c r="A63" s="288"/>
      <c r="B63" s="98"/>
      <c r="C63" s="90"/>
      <c r="D63" s="289"/>
      <c r="E63" s="98"/>
      <c r="F63" s="90"/>
      <c r="G63" s="162"/>
      <c r="H63" s="98"/>
      <c r="I63" s="90"/>
      <c r="J63" s="318"/>
      <c r="K63" s="98"/>
      <c r="L63" s="90"/>
      <c r="M63" s="317"/>
      <c r="N63" s="98"/>
      <c r="O63" s="90"/>
      <c r="P63" s="179"/>
      <c r="Q63" s="98"/>
      <c r="R63" s="90"/>
    </row>
    <row r="64" spans="1:18" s="111" customFormat="1" ht="13.5">
      <c r="A64" s="292" t="s">
        <v>456</v>
      </c>
      <c r="B64" s="98">
        <f>SUM(B52:B63)</f>
        <v>0</v>
      </c>
      <c r="C64" s="90">
        <f>SUM(C52:C63)</f>
        <v>0</v>
      </c>
      <c r="D64" s="292" t="s">
        <v>456</v>
      </c>
      <c r="E64" s="98">
        <f>SUM(E52:E63)</f>
        <v>3560</v>
      </c>
      <c r="F64" s="90">
        <f>SUM(F52:F63)</f>
        <v>0</v>
      </c>
      <c r="G64" s="292" t="s">
        <v>456</v>
      </c>
      <c r="H64" s="98">
        <f>SUM(H52:H63)</f>
        <v>2000</v>
      </c>
      <c r="I64" s="90">
        <f>SUM(I52:I63)</f>
        <v>0</v>
      </c>
      <c r="J64" s="292" t="s">
        <v>456</v>
      </c>
      <c r="K64" s="98">
        <f>SUM(K52:K63)</f>
        <v>0</v>
      </c>
      <c r="L64" s="90">
        <f>SUM(L52:L63)</f>
        <v>0</v>
      </c>
      <c r="M64" s="292" t="s">
        <v>456</v>
      </c>
      <c r="N64" s="98">
        <f>SUM(N52:N63)</f>
        <v>0</v>
      </c>
      <c r="O64" s="90">
        <f>SUM(O52:O63)</f>
        <v>0</v>
      </c>
      <c r="P64" s="292" t="s">
        <v>456</v>
      </c>
      <c r="Q64" s="98">
        <f>SUM(Q52:Q63)</f>
        <v>25610</v>
      </c>
      <c r="R64" s="90">
        <f>SUM(R52:R63)</f>
        <v>0</v>
      </c>
    </row>
    <row r="65" spans="1:18" s="111" customFormat="1" ht="13.5">
      <c r="A65" s="164" t="s">
        <v>422</v>
      </c>
      <c r="B65" s="98"/>
      <c r="C65" s="90"/>
      <c r="D65" s="164" t="s">
        <v>422</v>
      </c>
      <c r="E65" s="98"/>
      <c r="F65" s="90"/>
      <c r="G65" s="156" t="s">
        <v>422</v>
      </c>
      <c r="H65" s="98"/>
      <c r="I65" s="90"/>
      <c r="J65" s="164" t="s">
        <v>422</v>
      </c>
      <c r="K65" s="98"/>
      <c r="L65" s="90"/>
      <c r="M65" s="164" t="s">
        <v>422</v>
      </c>
      <c r="N65" s="98"/>
      <c r="O65" s="90"/>
      <c r="P65" s="290" t="s">
        <v>422</v>
      </c>
      <c r="Q65" s="98"/>
      <c r="R65" s="90"/>
    </row>
    <row r="66" spans="1:18" s="111" customFormat="1" ht="13.5">
      <c r="A66" s="288"/>
      <c r="B66" s="98"/>
      <c r="C66" s="90"/>
      <c r="D66" s="97"/>
      <c r="E66" s="98">
        <v>0</v>
      </c>
      <c r="F66" s="90"/>
      <c r="G66" s="162"/>
      <c r="H66" s="98"/>
      <c r="I66" s="90">
        <v>0</v>
      </c>
      <c r="J66" s="285"/>
      <c r="K66" s="98"/>
      <c r="L66" s="90"/>
      <c r="M66" s="162"/>
      <c r="N66" s="98"/>
      <c r="O66" s="90"/>
      <c r="P66" s="179" t="s">
        <v>411</v>
      </c>
      <c r="Q66" s="98">
        <v>1150</v>
      </c>
      <c r="R66" s="90"/>
    </row>
    <row r="67" spans="1:18" s="111" customFormat="1" ht="13.5">
      <c r="A67" s="288"/>
      <c r="B67" s="98"/>
      <c r="C67" s="90"/>
      <c r="D67" s="336"/>
      <c r="E67" s="98"/>
      <c r="F67" s="90"/>
      <c r="G67" s="162"/>
      <c r="H67" s="98"/>
      <c r="I67" s="90"/>
      <c r="J67" s="285"/>
      <c r="K67" s="98"/>
      <c r="L67" s="90"/>
      <c r="M67" s="291"/>
      <c r="N67" s="98"/>
      <c r="O67" s="90"/>
      <c r="P67" s="179"/>
      <c r="Q67" s="98"/>
      <c r="R67" s="90"/>
    </row>
    <row r="68" spans="1:18" s="111" customFormat="1" ht="13.5">
      <c r="A68" s="293" t="s">
        <v>456</v>
      </c>
      <c r="B68" s="207">
        <f>SUM(B66:B67)</f>
        <v>0</v>
      </c>
      <c r="C68" s="96">
        <f>SUM(C66:C67)</f>
        <v>0</v>
      </c>
      <c r="D68" s="293" t="s">
        <v>456</v>
      </c>
      <c r="E68" s="207">
        <f>SUM(E66:E67)</f>
        <v>0</v>
      </c>
      <c r="F68" s="96">
        <f>SUM(F66:F67)</f>
        <v>0</v>
      </c>
      <c r="G68" s="293" t="s">
        <v>456</v>
      </c>
      <c r="H68" s="207">
        <f>SUM(H66:H67)</f>
        <v>0</v>
      </c>
      <c r="I68" s="96">
        <f>SUM(I66:I67)</f>
        <v>0</v>
      </c>
      <c r="J68" s="293" t="s">
        <v>456</v>
      </c>
      <c r="K68" s="207">
        <f>SUM(K66:K67)</f>
        <v>0</v>
      </c>
      <c r="L68" s="96">
        <f>SUM(L66:L67)</f>
        <v>0</v>
      </c>
      <c r="M68" s="293" t="s">
        <v>456</v>
      </c>
      <c r="N68" s="207">
        <f>SUM(N66:N67)</f>
        <v>0</v>
      </c>
      <c r="O68" s="96">
        <f>SUM(O66:O67)</f>
        <v>0</v>
      </c>
      <c r="P68" s="293" t="s">
        <v>456</v>
      </c>
      <c r="Q68" s="207">
        <f>SUM(Q66:Q67)</f>
        <v>1150</v>
      </c>
      <c r="R68" s="96">
        <f>SUM(R66:R67)</f>
        <v>0</v>
      </c>
    </row>
    <row r="69" spans="1:18" s="111" customFormat="1" ht="14.25" thickBot="1">
      <c r="A69" s="185" t="s">
        <v>18</v>
      </c>
      <c r="B69" s="187">
        <f>SUM(B64+B68)</f>
        <v>0</v>
      </c>
      <c r="C69" s="223">
        <f>SUM(C64+C68)</f>
        <v>0</v>
      </c>
      <c r="D69" s="186" t="s">
        <v>18</v>
      </c>
      <c r="E69" s="187">
        <f>SUM(E64+E68)</f>
        <v>3560</v>
      </c>
      <c r="F69" s="223">
        <f>SUM(F64+F68)</f>
        <v>0</v>
      </c>
      <c r="G69" s="186" t="s">
        <v>18</v>
      </c>
      <c r="H69" s="187">
        <f>SUM(H64+H68)</f>
        <v>2000</v>
      </c>
      <c r="I69" s="223">
        <f>SUM(I64+I68)</f>
        <v>0</v>
      </c>
      <c r="J69" s="185" t="s">
        <v>18</v>
      </c>
      <c r="K69" s="187">
        <f>SUM(K64+K68)</f>
        <v>0</v>
      </c>
      <c r="L69" s="223">
        <f>SUM(L64+L68)</f>
        <v>0</v>
      </c>
      <c r="M69" s="186" t="s">
        <v>18</v>
      </c>
      <c r="N69" s="187">
        <f>SUM(N64+N68)</f>
        <v>0</v>
      </c>
      <c r="O69" s="223">
        <f>SUM(O64+O68)</f>
        <v>0</v>
      </c>
      <c r="P69" s="185" t="s">
        <v>18</v>
      </c>
      <c r="Q69" s="187">
        <f>SUM(Q64+Q68)</f>
        <v>26760</v>
      </c>
      <c r="R69" s="223">
        <f>SUM(R64+R68)</f>
        <v>0</v>
      </c>
    </row>
    <row r="70" spans="7:14" s="111" customFormat="1" ht="9" customHeight="1" thickBot="1">
      <c r="G70" s="119"/>
      <c r="M70" s="120"/>
      <c r="N70" s="227"/>
    </row>
    <row r="71" spans="1:14" s="111" customFormat="1" ht="16.5" customHeight="1" thickBot="1">
      <c r="A71" s="314" t="s">
        <v>582</v>
      </c>
      <c r="B71" s="121"/>
      <c r="C71" s="122" t="s">
        <v>314</v>
      </c>
      <c r="D71" s="123" t="s">
        <v>73</v>
      </c>
      <c r="E71" s="124"/>
      <c r="F71" s="125" t="s">
        <v>4</v>
      </c>
      <c r="G71" s="126">
        <f>SUM(B92,E92,H92,K92,N92,Q92)</f>
        <v>27550</v>
      </c>
      <c r="H71" s="127" t="s">
        <v>5</v>
      </c>
      <c r="I71" s="128">
        <f>SUM(C92,F92,I92,L92,O92,R92)</f>
        <v>0</v>
      </c>
      <c r="J71" s="9"/>
      <c r="K71" s="129"/>
      <c r="L71" s="192"/>
      <c r="M71" s="193"/>
      <c r="N71" s="194"/>
    </row>
    <row r="72" s="111" customFormat="1" ht="5.25" customHeight="1" thickBot="1"/>
    <row r="73" spans="1:18" s="111" customFormat="1" ht="15.75" customHeight="1">
      <c r="A73" s="133" t="s">
        <v>6</v>
      </c>
      <c r="B73" s="134"/>
      <c r="C73" s="135"/>
      <c r="D73" s="136" t="s">
        <v>7</v>
      </c>
      <c r="E73" s="134"/>
      <c r="F73" s="135"/>
      <c r="G73" s="136" t="s">
        <v>8</v>
      </c>
      <c r="H73" s="134"/>
      <c r="I73" s="135"/>
      <c r="J73" s="136" t="s">
        <v>309</v>
      </c>
      <c r="K73" s="134"/>
      <c r="L73" s="135"/>
      <c r="M73" s="136" t="s">
        <v>357</v>
      </c>
      <c r="N73" s="134"/>
      <c r="O73" s="135"/>
      <c r="P73" s="137" t="s">
        <v>10</v>
      </c>
      <c r="Q73" s="105"/>
      <c r="R73" s="109"/>
    </row>
    <row r="74" spans="1:18" s="111" customFormat="1" ht="14.25" customHeight="1">
      <c r="A74" s="138" t="s">
        <v>11</v>
      </c>
      <c r="B74" s="139" t="s">
        <v>12</v>
      </c>
      <c r="C74" s="140"/>
      <c r="D74" s="138" t="s">
        <v>11</v>
      </c>
      <c r="E74" s="139" t="s">
        <v>12</v>
      </c>
      <c r="F74" s="140"/>
      <c r="G74" s="138" t="s">
        <v>11</v>
      </c>
      <c r="H74" s="139" t="s">
        <v>12</v>
      </c>
      <c r="I74" s="140"/>
      <c r="J74" s="138" t="s">
        <v>11</v>
      </c>
      <c r="K74" s="139" t="s">
        <v>12</v>
      </c>
      <c r="L74" s="140"/>
      <c r="M74" s="138" t="s">
        <v>11</v>
      </c>
      <c r="N74" s="139" t="s">
        <v>12</v>
      </c>
      <c r="O74" s="140"/>
      <c r="P74" s="143" t="s">
        <v>11</v>
      </c>
      <c r="Q74" s="195" t="s">
        <v>12</v>
      </c>
      <c r="R74" s="196"/>
    </row>
    <row r="75" spans="1:18" s="111" customFormat="1" ht="14.25" customHeight="1">
      <c r="A75" s="294" t="s">
        <v>450</v>
      </c>
      <c r="B75" s="295"/>
      <c r="C75" s="99"/>
      <c r="D75" s="294" t="s">
        <v>450</v>
      </c>
      <c r="E75" s="296"/>
      <c r="F75" s="99"/>
      <c r="G75" s="294" t="s">
        <v>450</v>
      </c>
      <c r="H75" s="296"/>
      <c r="I75" s="99"/>
      <c r="J75" s="294" t="s">
        <v>450</v>
      </c>
      <c r="K75" s="296"/>
      <c r="L75" s="99"/>
      <c r="M75" s="294" t="s">
        <v>450</v>
      </c>
      <c r="N75" s="296"/>
      <c r="O75" s="99"/>
      <c r="P75" s="294" t="s">
        <v>450</v>
      </c>
      <c r="Q75" s="297"/>
      <c r="R75" s="298"/>
    </row>
    <row r="76" spans="1:18" s="111" customFormat="1" ht="13.5">
      <c r="A76" s="315"/>
      <c r="B76" s="204"/>
      <c r="C76" s="90"/>
      <c r="D76" s="179" t="s">
        <v>376</v>
      </c>
      <c r="E76" s="204">
        <v>2100</v>
      </c>
      <c r="F76" s="90"/>
      <c r="G76" s="179" t="s">
        <v>74</v>
      </c>
      <c r="H76" s="197">
        <v>560</v>
      </c>
      <c r="I76" s="90"/>
      <c r="J76" s="315"/>
      <c r="K76" s="197"/>
      <c r="L76" s="90"/>
      <c r="M76" s="315"/>
      <c r="N76" s="197"/>
      <c r="O76" s="90"/>
      <c r="P76" s="355" t="s">
        <v>74</v>
      </c>
      <c r="Q76" s="98">
        <v>3200</v>
      </c>
      <c r="R76" s="90"/>
    </row>
    <row r="77" spans="1:18" s="111" customFormat="1" ht="13.5">
      <c r="A77" s="315"/>
      <c r="B77" s="197"/>
      <c r="C77" s="90"/>
      <c r="D77" s="179"/>
      <c r="E77" s="204"/>
      <c r="F77" s="90"/>
      <c r="G77" s="179" t="s">
        <v>76</v>
      </c>
      <c r="H77" s="197">
        <v>460</v>
      </c>
      <c r="I77" s="90"/>
      <c r="J77" s="315"/>
      <c r="K77" s="197"/>
      <c r="L77" s="90"/>
      <c r="M77" s="315"/>
      <c r="N77" s="197"/>
      <c r="O77" s="90"/>
      <c r="P77" s="355" t="s">
        <v>489</v>
      </c>
      <c r="Q77" s="98">
        <v>4500</v>
      </c>
      <c r="R77" s="90"/>
    </row>
    <row r="78" spans="1:18" s="111" customFormat="1" ht="13.5">
      <c r="A78" s="315"/>
      <c r="B78" s="197"/>
      <c r="C78" s="90"/>
      <c r="D78" s="179"/>
      <c r="E78" s="197"/>
      <c r="F78" s="90"/>
      <c r="G78" s="86" t="s">
        <v>75</v>
      </c>
      <c r="H78" s="197">
        <v>1400</v>
      </c>
      <c r="I78" s="90"/>
      <c r="J78" s="321"/>
      <c r="K78" s="197"/>
      <c r="L78" s="90"/>
      <c r="M78" s="321"/>
      <c r="N78" s="197"/>
      <c r="O78" s="90"/>
      <c r="P78" s="356" t="s">
        <v>76</v>
      </c>
      <c r="Q78" s="98">
        <v>2400</v>
      </c>
      <c r="R78" s="90"/>
    </row>
    <row r="79" spans="1:18" s="111" customFormat="1" ht="13.5">
      <c r="A79" s="202"/>
      <c r="B79" s="89"/>
      <c r="C79" s="90"/>
      <c r="D79" s="85"/>
      <c r="E79" s="89"/>
      <c r="F79" s="90"/>
      <c r="G79" s="84"/>
      <c r="H79" s="89"/>
      <c r="I79" s="90"/>
      <c r="J79" s="316"/>
      <c r="K79" s="89"/>
      <c r="L79" s="90"/>
      <c r="M79" s="316"/>
      <c r="N79" s="89"/>
      <c r="O79" s="90"/>
      <c r="P79" s="88" t="s">
        <v>75</v>
      </c>
      <c r="Q79" s="93">
        <v>4550</v>
      </c>
      <c r="R79" s="90"/>
    </row>
    <row r="80" spans="1:18" s="111" customFormat="1" ht="13.5">
      <c r="A80" s="202"/>
      <c r="B80" s="89"/>
      <c r="C80" s="90"/>
      <c r="D80" s="85"/>
      <c r="E80" s="89"/>
      <c r="F80" s="90"/>
      <c r="G80" s="84"/>
      <c r="H80" s="89"/>
      <c r="I80" s="90"/>
      <c r="J80" s="316"/>
      <c r="K80" s="89"/>
      <c r="L80" s="90"/>
      <c r="M80" s="316"/>
      <c r="N80" s="89"/>
      <c r="O80" s="90"/>
      <c r="P80" s="88" t="s">
        <v>77</v>
      </c>
      <c r="Q80" s="93">
        <v>1950</v>
      </c>
      <c r="R80" s="90"/>
    </row>
    <row r="81" spans="1:18" s="111" customFormat="1" ht="13.5">
      <c r="A81" s="202"/>
      <c r="B81" s="299"/>
      <c r="C81" s="90"/>
      <c r="D81" s="85"/>
      <c r="E81" s="89"/>
      <c r="F81" s="90"/>
      <c r="G81" s="84"/>
      <c r="H81" s="89"/>
      <c r="I81" s="90"/>
      <c r="J81" s="316"/>
      <c r="K81" s="89"/>
      <c r="L81" s="90"/>
      <c r="M81" s="202"/>
      <c r="N81" s="89"/>
      <c r="O81" s="90"/>
      <c r="P81" s="316" t="s">
        <v>490</v>
      </c>
      <c r="Q81" s="93">
        <v>1900</v>
      </c>
      <c r="R81" s="90"/>
    </row>
    <row r="82" spans="1:18" s="111" customFormat="1" ht="13.5">
      <c r="A82" s="315"/>
      <c r="B82" s="197"/>
      <c r="C82" s="90"/>
      <c r="D82" s="179"/>
      <c r="E82" s="197"/>
      <c r="F82" s="90"/>
      <c r="G82" s="86"/>
      <c r="H82" s="197"/>
      <c r="I82" s="90"/>
      <c r="J82" s="321"/>
      <c r="K82" s="197"/>
      <c r="L82" s="90"/>
      <c r="M82" s="316"/>
      <c r="N82" s="89"/>
      <c r="O82" s="90"/>
      <c r="P82" s="88" t="s">
        <v>80</v>
      </c>
      <c r="Q82" s="93">
        <v>150</v>
      </c>
      <c r="R82" s="90"/>
    </row>
    <row r="83" spans="1:18" s="111" customFormat="1" ht="13.5">
      <c r="A83" s="315"/>
      <c r="B83" s="197"/>
      <c r="C83" s="90"/>
      <c r="D83" s="179"/>
      <c r="E83" s="197"/>
      <c r="F83" s="90"/>
      <c r="G83" s="86"/>
      <c r="H83" s="197"/>
      <c r="I83" s="90"/>
      <c r="J83" s="321"/>
      <c r="K83" s="197"/>
      <c r="L83" s="90"/>
      <c r="M83" s="316"/>
      <c r="N83" s="89"/>
      <c r="O83" s="90"/>
      <c r="P83" s="316"/>
      <c r="Q83" s="93"/>
      <c r="R83" s="90"/>
    </row>
    <row r="84" spans="1:18" s="111" customFormat="1" ht="13.5">
      <c r="A84" s="315"/>
      <c r="B84" s="197"/>
      <c r="C84" s="90"/>
      <c r="D84" s="179"/>
      <c r="E84" s="197"/>
      <c r="F84" s="90"/>
      <c r="G84" s="86"/>
      <c r="H84" s="197"/>
      <c r="I84" s="90"/>
      <c r="J84" s="86"/>
      <c r="K84" s="197"/>
      <c r="L84" s="90"/>
      <c r="M84" s="316"/>
      <c r="N84" s="89"/>
      <c r="O84" s="90"/>
      <c r="P84" s="320"/>
      <c r="Q84" s="93"/>
      <c r="R84" s="90"/>
    </row>
    <row r="85" spans="1:18" s="111" customFormat="1" ht="13.5">
      <c r="A85" s="292" t="s">
        <v>456</v>
      </c>
      <c r="B85" s="197">
        <f>SUM(B76:B84)</f>
        <v>0</v>
      </c>
      <c r="C85" s="90">
        <f>SUM(C76:C84)</f>
        <v>0</v>
      </c>
      <c r="D85" s="292" t="s">
        <v>456</v>
      </c>
      <c r="E85" s="197">
        <f>SUM(E76:E84)</f>
        <v>2100</v>
      </c>
      <c r="F85" s="90">
        <f>SUM(F76:F84)</f>
        <v>0</v>
      </c>
      <c r="G85" s="292" t="s">
        <v>456</v>
      </c>
      <c r="H85" s="197">
        <f>SUM(H76:H84)</f>
        <v>2420</v>
      </c>
      <c r="I85" s="90">
        <f>SUM(I76:I84)</f>
        <v>0</v>
      </c>
      <c r="J85" s="292" t="s">
        <v>456</v>
      </c>
      <c r="K85" s="197">
        <f>SUM(K76:K84)</f>
        <v>0</v>
      </c>
      <c r="L85" s="90">
        <f>SUM(L76:L84)</f>
        <v>0</v>
      </c>
      <c r="M85" s="292" t="s">
        <v>456</v>
      </c>
      <c r="N85" s="89">
        <f>SUM(N76:N84)</f>
        <v>0</v>
      </c>
      <c r="O85" s="90">
        <f>SUM(O76:O84)</f>
        <v>0</v>
      </c>
      <c r="P85" s="292" t="s">
        <v>456</v>
      </c>
      <c r="Q85" s="93">
        <f>SUM(Q76:Q84)</f>
        <v>18650</v>
      </c>
      <c r="R85" s="90">
        <f>SUM(R76:R84)</f>
        <v>0</v>
      </c>
    </row>
    <row r="86" spans="1:18" s="111" customFormat="1" ht="13.5">
      <c r="A86" s="179" t="s">
        <v>446</v>
      </c>
      <c r="B86" s="197"/>
      <c r="C86" s="90"/>
      <c r="D86" s="179" t="s">
        <v>446</v>
      </c>
      <c r="E86" s="197"/>
      <c r="F86" s="90"/>
      <c r="G86" s="179" t="s">
        <v>446</v>
      </c>
      <c r="H86" s="197"/>
      <c r="I86" s="90"/>
      <c r="J86" s="179" t="s">
        <v>446</v>
      </c>
      <c r="K86" s="197"/>
      <c r="L86" s="90"/>
      <c r="M86" s="179" t="s">
        <v>446</v>
      </c>
      <c r="N86" s="89"/>
      <c r="O86" s="90"/>
      <c r="P86" s="179" t="s">
        <v>446</v>
      </c>
      <c r="Q86" s="93"/>
      <c r="R86" s="90"/>
    </row>
    <row r="87" spans="1:18" s="111" customFormat="1" ht="13.5">
      <c r="A87" s="85"/>
      <c r="B87" s="177"/>
      <c r="C87" s="90"/>
      <c r="D87" s="85" t="s">
        <v>78</v>
      </c>
      <c r="E87" s="177">
        <v>250</v>
      </c>
      <c r="F87" s="90"/>
      <c r="G87" s="85"/>
      <c r="H87" s="89"/>
      <c r="I87" s="90"/>
      <c r="J87" s="85"/>
      <c r="K87" s="89"/>
      <c r="L87" s="90"/>
      <c r="M87" s="85"/>
      <c r="N87" s="89"/>
      <c r="O87" s="90"/>
      <c r="P87" s="85"/>
      <c r="Q87" s="93">
        <v>0</v>
      </c>
      <c r="R87" s="90"/>
    </row>
    <row r="88" spans="1:18" s="111" customFormat="1" ht="13.5">
      <c r="A88" s="85"/>
      <c r="B88" s="89"/>
      <c r="C88" s="90"/>
      <c r="D88" s="85"/>
      <c r="E88" s="89"/>
      <c r="F88" s="90"/>
      <c r="G88" s="84"/>
      <c r="H88" s="89"/>
      <c r="I88" s="90"/>
      <c r="J88" s="84"/>
      <c r="K88" s="89"/>
      <c r="L88" s="90"/>
      <c r="M88" s="84"/>
      <c r="N88" s="89"/>
      <c r="O88" s="90"/>
      <c r="P88" s="84" t="s">
        <v>79</v>
      </c>
      <c r="Q88" s="93">
        <v>4130</v>
      </c>
      <c r="R88" s="90"/>
    </row>
    <row r="89" spans="1:18" s="111" customFormat="1" ht="13.5">
      <c r="A89" s="85"/>
      <c r="B89" s="89"/>
      <c r="C89" s="90"/>
      <c r="D89" s="85"/>
      <c r="E89" s="89"/>
      <c r="F89" s="90"/>
      <c r="G89" s="84"/>
      <c r="H89" s="89"/>
      <c r="I89" s="90"/>
      <c r="J89" s="84"/>
      <c r="K89" s="89"/>
      <c r="L89" s="90"/>
      <c r="M89" s="84"/>
      <c r="N89" s="89"/>
      <c r="O89" s="90"/>
      <c r="P89" s="84"/>
      <c r="Q89" s="93"/>
      <c r="R89" s="90"/>
    </row>
    <row r="90" spans="1:18" s="111" customFormat="1" ht="13.5">
      <c r="A90" s="85"/>
      <c r="B90" s="89"/>
      <c r="C90" s="90"/>
      <c r="D90" s="85"/>
      <c r="E90" s="89"/>
      <c r="F90" s="90"/>
      <c r="G90" s="335"/>
      <c r="H90" s="89"/>
      <c r="I90" s="90"/>
      <c r="J90" s="84"/>
      <c r="K90" s="89"/>
      <c r="L90" s="90"/>
      <c r="M90" s="84"/>
      <c r="N90" s="89"/>
      <c r="O90" s="90"/>
      <c r="P90" s="84"/>
      <c r="Q90" s="93"/>
      <c r="R90" s="90"/>
    </row>
    <row r="91" spans="1:18" s="111" customFormat="1" ht="13.5">
      <c r="A91" s="293" t="s">
        <v>456</v>
      </c>
      <c r="B91" s="205">
        <f>SUM(B87:B90)</f>
        <v>0</v>
      </c>
      <c r="C91" s="96">
        <f>SUM(C87:C90)</f>
        <v>0</v>
      </c>
      <c r="D91" s="293" t="s">
        <v>456</v>
      </c>
      <c r="E91" s="205">
        <f>SUM(E87:E90)</f>
        <v>250</v>
      </c>
      <c r="F91" s="96">
        <f>SUM(F87:F90)</f>
        <v>0</v>
      </c>
      <c r="G91" s="293" t="s">
        <v>456</v>
      </c>
      <c r="H91" s="205">
        <f>SUM(H87:H90)</f>
        <v>0</v>
      </c>
      <c r="I91" s="96">
        <f>SUM(I87:I90)</f>
        <v>0</v>
      </c>
      <c r="J91" s="293" t="s">
        <v>456</v>
      </c>
      <c r="K91" s="205">
        <f>SUM(K87:K90)</f>
        <v>0</v>
      </c>
      <c r="L91" s="96">
        <f>SUM(L87:L90)</f>
        <v>0</v>
      </c>
      <c r="M91" s="293" t="s">
        <v>456</v>
      </c>
      <c r="N91" s="205">
        <f>SUM(N87:N90)</f>
        <v>0</v>
      </c>
      <c r="O91" s="96">
        <f>SUM(O87:O90)</f>
        <v>0</v>
      </c>
      <c r="P91" s="293" t="s">
        <v>456</v>
      </c>
      <c r="Q91" s="207">
        <f>SUM(Q87:Q90)</f>
        <v>4130</v>
      </c>
      <c r="R91" s="96">
        <f>SUM(R87:R90)</f>
        <v>0</v>
      </c>
    </row>
    <row r="92" spans="1:18" s="111" customFormat="1" ht="14.25" thickBot="1">
      <c r="A92" s="185" t="s">
        <v>18</v>
      </c>
      <c r="B92" s="214">
        <f>SUM(B85+B91)</f>
        <v>0</v>
      </c>
      <c r="C92" s="223">
        <f>SUM(C85+C91)</f>
        <v>0</v>
      </c>
      <c r="D92" s="185" t="s">
        <v>18</v>
      </c>
      <c r="E92" s="214">
        <f>SUM(E85+E91)</f>
        <v>2350</v>
      </c>
      <c r="F92" s="223">
        <f>SUM(F85+F91)</f>
        <v>0</v>
      </c>
      <c r="G92" s="185" t="s">
        <v>18</v>
      </c>
      <c r="H92" s="214">
        <f>SUM(H85+H91)</f>
        <v>2420</v>
      </c>
      <c r="I92" s="223">
        <f>SUM(I85+I91)</f>
        <v>0</v>
      </c>
      <c r="J92" s="185" t="s">
        <v>18</v>
      </c>
      <c r="K92" s="214">
        <f>SUM(K85+K91)</f>
        <v>0</v>
      </c>
      <c r="L92" s="223">
        <f>SUM(L85+L91)</f>
        <v>0</v>
      </c>
      <c r="M92" s="185" t="s">
        <v>18</v>
      </c>
      <c r="N92" s="214">
        <f>SUM(N85+N91)</f>
        <v>0</v>
      </c>
      <c r="O92" s="223">
        <f>SUM(O85+O91)</f>
        <v>0</v>
      </c>
      <c r="P92" s="185" t="s">
        <v>18</v>
      </c>
      <c r="Q92" s="187">
        <f>SUM(Q85+Q91)</f>
        <v>22780</v>
      </c>
      <c r="R92" s="223">
        <f>SUM(R85+R91)</f>
        <v>0</v>
      </c>
    </row>
    <row r="93" spans="1:21" ht="9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357"/>
      <c r="O93" s="9"/>
      <c r="P93" s="9"/>
      <c r="Q93" s="9"/>
      <c r="R93" s="9"/>
      <c r="S93" s="111"/>
      <c r="T93" s="111"/>
      <c r="U93" s="111"/>
    </row>
    <row r="94" spans="1:21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11"/>
      <c r="T94" s="111"/>
      <c r="U94" s="111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sheetProtection/>
  <mergeCells count="2">
    <mergeCell ref="F2:I2"/>
    <mergeCell ref="N2:O2"/>
  </mergeCells>
  <conditionalFormatting sqref="C8:C24 F8:F24 I8:I24 L8:L24 O8:O24 R8:R24 C31:C44 F31:F44 I31:I44 L31:L44 O31:O44 R31:R44">
    <cfRule type="cellIs" priority="3" dxfId="22" operator="greaterThan" stopIfTrue="1">
      <formula>B8</formula>
    </cfRule>
  </conditionalFormatting>
  <conditionalFormatting sqref="C51:C63 C65:C67 F51:F63 F65:F67 I51:I63 I65:I67 L51:L63 L65:L67 O51:O63 O65:O67 R51:R63 R65:R67">
    <cfRule type="cellIs" priority="2" dxfId="22" operator="greaterThan" stopIfTrue="1">
      <formula>B51</formula>
    </cfRule>
  </conditionalFormatting>
  <conditionalFormatting sqref="C75:C84 C86:C90 F75:F84 F86:F90 I75:I84 I86:I90 L75:L84 L86:L90 O75:O84 O86:O90 R75:R84 R86:R90">
    <cfRule type="cellIs" priority="1" dxfId="22" operator="greaterThan" stopIfTrue="1">
      <formula>B75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No．2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showGridLines="0" workbookViewId="0" topLeftCell="A1">
      <selection activeCell="K83" sqref="K83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274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275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70" t="str">
        <f>'広島市中区・南区・東区・安芸区・安佐南区'!F2</f>
        <v>令和　　　年　　　月　　　日</v>
      </c>
      <c r="G2" s="371"/>
      <c r="H2" s="371"/>
      <c r="I2" s="372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73"/>
      <c r="O2" s="374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319</v>
      </c>
      <c r="Q3" s="111"/>
      <c r="R3" s="111"/>
    </row>
    <row r="4" spans="1:18" ht="16.5" customHeight="1" thickBot="1">
      <c r="A4" s="314" t="s">
        <v>582</v>
      </c>
      <c r="B4" s="121"/>
      <c r="C4" s="122" t="s">
        <v>409</v>
      </c>
      <c r="D4" s="123" t="s">
        <v>403</v>
      </c>
      <c r="E4" s="124"/>
      <c r="F4" s="125" t="s">
        <v>4</v>
      </c>
      <c r="G4" s="126">
        <f>SUM(B23,E23,H23,K23,N23,Q23)</f>
        <v>4910</v>
      </c>
      <c r="H4" s="127" t="s">
        <v>5</v>
      </c>
      <c r="I4" s="128">
        <f>SUM(C23,F23,I23,L23,O23,R23)</f>
        <v>0</v>
      </c>
      <c r="J4" s="111"/>
      <c r="K4" s="111"/>
      <c r="L4" s="130" t="s">
        <v>303</v>
      </c>
      <c r="M4" s="131">
        <f>I4+I25+I39+I47</f>
        <v>0</v>
      </c>
      <c r="N4" s="111"/>
      <c r="O4" s="111"/>
      <c r="P4" s="132" t="s">
        <v>320</v>
      </c>
      <c r="Q4" s="111"/>
      <c r="R4" s="111"/>
    </row>
    <row r="5" spans="1:18" ht="5.25" customHeight="1" thickBot="1">
      <c r="A5" s="224"/>
      <c r="B5" s="121"/>
      <c r="C5" s="240"/>
      <c r="D5" s="241"/>
      <c r="E5" s="242"/>
      <c r="F5" s="243"/>
      <c r="G5" s="244"/>
      <c r="H5" s="245"/>
      <c r="I5" s="246"/>
      <c r="J5" s="111"/>
      <c r="K5" s="111"/>
      <c r="L5" s="111"/>
      <c r="M5" s="120"/>
      <c r="N5" s="227"/>
      <c r="O5" s="111"/>
      <c r="P5" s="111"/>
      <c r="Q5" s="111"/>
      <c r="R5" s="111"/>
    </row>
    <row r="6" spans="1:20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309</v>
      </c>
      <c r="K6" s="134"/>
      <c r="L6" s="135"/>
      <c r="M6" s="136" t="s">
        <v>357</v>
      </c>
      <c r="N6" s="134"/>
      <c r="O6" s="135"/>
      <c r="P6" s="137" t="s">
        <v>10</v>
      </c>
      <c r="Q6" s="105"/>
      <c r="R6" s="109"/>
      <c r="S6" s="111"/>
      <c r="T6" s="111"/>
    </row>
    <row r="7" spans="1:20" ht="14.25" customHeight="1">
      <c r="A7" s="247" t="s">
        <v>11</v>
      </c>
      <c r="B7" s="248" t="s">
        <v>12</v>
      </c>
      <c r="C7" s="249"/>
      <c r="D7" s="247" t="s">
        <v>11</v>
      </c>
      <c r="E7" s="248" t="s">
        <v>12</v>
      </c>
      <c r="F7" s="249"/>
      <c r="G7" s="247" t="s">
        <v>11</v>
      </c>
      <c r="H7" s="248" t="s">
        <v>12</v>
      </c>
      <c r="I7" s="249"/>
      <c r="J7" s="247" t="s">
        <v>11</v>
      </c>
      <c r="K7" s="248" t="s">
        <v>12</v>
      </c>
      <c r="L7" s="249"/>
      <c r="M7" s="247" t="s">
        <v>11</v>
      </c>
      <c r="N7" s="248" t="s">
        <v>12</v>
      </c>
      <c r="O7" s="249"/>
      <c r="P7" s="250" t="s">
        <v>11</v>
      </c>
      <c r="Q7" s="195" t="s">
        <v>12</v>
      </c>
      <c r="R7" s="196"/>
      <c r="S7" s="111"/>
      <c r="T7" s="111"/>
    </row>
    <row r="8" spans="1:18" s="111" customFormat="1" ht="13.5">
      <c r="A8" s="85"/>
      <c r="B8" s="89"/>
      <c r="C8" s="90"/>
      <c r="D8" s="251"/>
      <c r="E8" s="89"/>
      <c r="F8" s="90"/>
      <c r="G8" s="84" t="s">
        <v>491</v>
      </c>
      <c r="H8" s="89">
        <v>140</v>
      </c>
      <c r="I8" s="90"/>
      <c r="J8" s="84"/>
      <c r="K8" s="89"/>
      <c r="L8" s="90"/>
      <c r="M8" s="84"/>
      <c r="N8" s="89"/>
      <c r="O8" s="90"/>
      <c r="P8" s="84" t="s">
        <v>81</v>
      </c>
      <c r="Q8" s="93">
        <v>270</v>
      </c>
      <c r="R8" s="90"/>
    </row>
    <row r="9" spans="1:18" s="111" customFormat="1" ht="13.5">
      <c r="A9" s="85"/>
      <c r="B9" s="89"/>
      <c r="C9" s="90"/>
      <c r="D9" s="85"/>
      <c r="E9" s="89"/>
      <c r="F9" s="90"/>
      <c r="G9" s="84"/>
      <c r="H9" s="89"/>
      <c r="I9" s="90"/>
      <c r="J9" s="84"/>
      <c r="K9" s="89"/>
      <c r="L9" s="90"/>
      <c r="M9" s="84"/>
      <c r="N9" s="89"/>
      <c r="O9" s="90"/>
      <c r="P9" s="84" t="s">
        <v>82</v>
      </c>
      <c r="Q9" s="93">
        <v>60</v>
      </c>
      <c r="R9" s="90"/>
    </row>
    <row r="10" spans="1:18" s="111" customFormat="1" ht="13.5">
      <c r="A10" s="344"/>
      <c r="B10" s="89"/>
      <c r="C10" s="90"/>
      <c r="D10" s="85"/>
      <c r="E10" s="89"/>
      <c r="F10" s="90"/>
      <c r="G10" s="84"/>
      <c r="H10" s="89"/>
      <c r="I10" s="90"/>
      <c r="J10" s="84"/>
      <c r="K10" s="89"/>
      <c r="L10" s="90"/>
      <c r="M10" s="84"/>
      <c r="N10" s="89"/>
      <c r="O10" s="90"/>
      <c r="P10" s="84" t="s">
        <v>83</v>
      </c>
      <c r="Q10" s="93">
        <v>170</v>
      </c>
      <c r="R10" s="90"/>
    </row>
    <row r="11" spans="1:18" s="111" customFormat="1" ht="13.5">
      <c r="A11" s="85"/>
      <c r="B11" s="89"/>
      <c r="C11" s="90"/>
      <c r="D11" s="85"/>
      <c r="E11" s="89"/>
      <c r="F11" s="90"/>
      <c r="G11" s="344"/>
      <c r="H11" s="89"/>
      <c r="I11" s="90"/>
      <c r="J11" s="84"/>
      <c r="K11" s="89"/>
      <c r="L11" s="90"/>
      <c r="M11" s="84"/>
      <c r="N11" s="89"/>
      <c r="O11" s="90"/>
      <c r="P11" s="84" t="s">
        <v>84</v>
      </c>
      <c r="Q11" s="93">
        <v>130</v>
      </c>
      <c r="R11" s="90"/>
    </row>
    <row r="12" spans="1:18" s="111" customFormat="1" ht="13.5">
      <c r="A12" s="85"/>
      <c r="B12" s="89"/>
      <c r="C12" s="90"/>
      <c r="D12" s="85"/>
      <c r="E12" s="89"/>
      <c r="F12" s="90"/>
      <c r="G12" s="84"/>
      <c r="H12" s="89"/>
      <c r="I12" s="90"/>
      <c r="J12" s="84"/>
      <c r="K12" s="89"/>
      <c r="L12" s="90"/>
      <c r="M12" s="84"/>
      <c r="N12" s="89"/>
      <c r="O12" s="90"/>
      <c r="P12" s="84" t="s">
        <v>290</v>
      </c>
      <c r="Q12" s="93">
        <v>390</v>
      </c>
      <c r="R12" s="90"/>
    </row>
    <row r="13" spans="1:18" s="111" customFormat="1" ht="13.5">
      <c r="A13" s="85"/>
      <c r="B13" s="89"/>
      <c r="C13" s="90"/>
      <c r="D13" s="85"/>
      <c r="E13" s="89"/>
      <c r="F13" s="90"/>
      <c r="G13" s="84"/>
      <c r="H13" s="89"/>
      <c r="I13" s="90"/>
      <c r="J13" s="84"/>
      <c r="K13" s="89"/>
      <c r="L13" s="90"/>
      <c r="M13" s="84"/>
      <c r="N13" s="89"/>
      <c r="O13" s="90"/>
      <c r="P13" s="84" t="s">
        <v>85</v>
      </c>
      <c r="Q13" s="93">
        <v>400</v>
      </c>
      <c r="R13" s="90"/>
    </row>
    <row r="14" spans="1:18" s="111" customFormat="1" ht="13.5">
      <c r="A14" s="85"/>
      <c r="B14" s="89"/>
      <c r="C14" s="90"/>
      <c r="D14" s="85"/>
      <c r="E14" s="89"/>
      <c r="F14" s="90"/>
      <c r="G14" s="84"/>
      <c r="H14" s="89"/>
      <c r="I14" s="90"/>
      <c r="J14" s="84"/>
      <c r="K14" s="89"/>
      <c r="L14" s="90"/>
      <c r="M14" s="84"/>
      <c r="N14" s="89"/>
      <c r="O14" s="90"/>
      <c r="P14" s="84" t="s">
        <v>86</v>
      </c>
      <c r="Q14" s="93">
        <v>210</v>
      </c>
      <c r="R14" s="90"/>
    </row>
    <row r="15" spans="1:18" s="111" customFormat="1" ht="13.5">
      <c r="A15" s="85"/>
      <c r="B15" s="89"/>
      <c r="C15" s="90"/>
      <c r="D15" s="85"/>
      <c r="E15" s="89"/>
      <c r="F15" s="90"/>
      <c r="G15" s="84"/>
      <c r="H15" s="89"/>
      <c r="I15" s="90"/>
      <c r="J15" s="84"/>
      <c r="K15" s="89"/>
      <c r="L15" s="90"/>
      <c r="M15" s="84"/>
      <c r="N15" s="89"/>
      <c r="O15" s="90"/>
      <c r="P15" s="84" t="s">
        <v>87</v>
      </c>
      <c r="Q15" s="93">
        <v>370</v>
      </c>
      <c r="R15" s="90"/>
    </row>
    <row r="16" spans="1:18" s="111" customFormat="1" ht="13.5">
      <c r="A16" s="85"/>
      <c r="B16" s="89"/>
      <c r="C16" s="90"/>
      <c r="D16" s="85"/>
      <c r="E16" s="89"/>
      <c r="F16" s="90"/>
      <c r="G16" s="84"/>
      <c r="H16" s="89"/>
      <c r="I16" s="90"/>
      <c r="J16" s="84"/>
      <c r="K16" s="89"/>
      <c r="L16" s="90"/>
      <c r="M16" s="84"/>
      <c r="N16" s="89"/>
      <c r="O16" s="90"/>
      <c r="P16" s="84" t="s">
        <v>291</v>
      </c>
      <c r="Q16" s="93">
        <v>250</v>
      </c>
      <c r="R16" s="90"/>
    </row>
    <row r="17" spans="1:18" s="111" customFormat="1" ht="13.5">
      <c r="A17" s="85"/>
      <c r="B17" s="89"/>
      <c r="C17" s="90"/>
      <c r="D17" s="85"/>
      <c r="E17" s="89"/>
      <c r="F17" s="90"/>
      <c r="G17" s="84"/>
      <c r="H17" s="89"/>
      <c r="I17" s="90"/>
      <c r="J17" s="84"/>
      <c r="K17" s="89"/>
      <c r="L17" s="90"/>
      <c r="M17" s="84"/>
      <c r="N17" s="89"/>
      <c r="O17" s="90"/>
      <c r="P17" s="84" t="s">
        <v>88</v>
      </c>
      <c r="Q17" s="93">
        <v>160</v>
      </c>
      <c r="R17" s="90"/>
    </row>
    <row r="18" spans="1:18" s="111" customFormat="1" ht="13.5">
      <c r="A18" s="85"/>
      <c r="B18" s="89"/>
      <c r="C18" s="90"/>
      <c r="D18" s="85"/>
      <c r="E18" s="89"/>
      <c r="F18" s="90"/>
      <c r="G18" s="84"/>
      <c r="H18" s="89"/>
      <c r="I18" s="90"/>
      <c r="J18" s="84"/>
      <c r="K18" s="89"/>
      <c r="L18" s="90"/>
      <c r="M18" s="84"/>
      <c r="N18" s="89"/>
      <c r="O18" s="90"/>
      <c r="P18" s="84" t="s">
        <v>89</v>
      </c>
      <c r="Q18" s="93">
        <v>540</v>
      </c>
      <c r="R18" s="90"/>
    </row>
    <row r="19" spans="1:18" s="111" customFormat="1" ht="13.5">
      <c r="A19" s="85"/>
      <c r="B19" s="89"/>
      <c r="C19" s="90"/>
      <c r="D19" s="85"/>
      <c r="E19" s="89"/>
      <c r="F19" s="90"/>
      <c r="G19" s="84"/>
      <c r="H19" s="89"/>
      <c r="I19" s="90"/>
      <c r="J19" s="84"/>
      <c r="K19" s="89"/>
      <c r="L19" s="90"/>
      <c r="M19" s="84"/>
      <c r="N19" s="89"/>
      <c r="O19" s="90"/>
      <c r="P19" s="84" t="s">
        <v>287</v>
      </c>
      <c r="Q19" s="93">
        <v>140</v>
      </c>
      <c r="R19" s="90"/>
    </row>
    <row r="20" spans="1:18" s="111" customFormat="1" ht="13.5">
      <c r="A20" s="85"/>
      <c r="B20" s="89"/>
      <c r="C20" s="90"/>
      <c r="D20" s="85"/>
      <c r="E20" s="89"/>
      <c r="F20" s="90"/>
      <c r="G20" s="84"/>
      <c r="H20" s="89"/>
      <c r="I20" s="90"/>
      <c r="J20" s="84"/>
      <c r="K20" s="89"/>
      <c r="L20" s="90"/>
      <c r="M20" s="84"/>
      <c r="N20" s="89"/>
      <c r="O20" s="90"/>
      <c r="P20" s="84" t="s">
        <v>96</v>
      </c>
      <c r="Q20" s="93">
        <v>1200</v>
      </c>
      <c r="R20" s="90"/>
    </row>
    <row r="21" spans="1:18" s="111" customFormat="1" ht="13.5">
      <c r="A21" s="85"/>
      <c r="B21" s="89"/>
      <c r="C21" s="90"/>
      <c r="D21" s="85"/>
      <c r="E21" s="89"/>
      <c r="F21" s="90"/>
      <c r="G21" s="84"/>
      <c r="H21" s="89"/>
      <c r="I21" s="90"/>
      <c r="J21" s="84"/>
      <c r="K21" s="89"/>
      <c r="L21" s="90"/>
      <c r="M21" s="84"/>
      <c r="N21" s="89"/>
      <c r="O21" s="90"/>
      <c r="P21" s="84" t="s">
        <v>100</v>
      </c>
      <c r="Q21" s="93">
        <v>360</v>
      </c>
      <c r="R21" s="90"/>
    </row>
    <row r="22" spans="1:18" s="111" customFormat="1" ht="13.5">
      <c r="A22" s="181"/>
      <c r="B22" s="226"/>
      <c r="C22" s="96"/>
      <c r="D22" s="181"/>
      <c r="E22" s="226"/>
      <c r="F22" s="96"/>
      <c r="G22" s="180"/>
      <c r="H22" s="226"/>
      <c r="I22" s="96"/>
      <c r="J22" s="180"/>
      <c r="K22" s="226"/>
      <c r="L22" s="96"/>
      <c r="M22" s="180"/>
      <c r="N22" s="226"/>
      <c r="O22" s="96"/>
      <c r="P22" s="180" t="s">
        <v>101</v>
      </c>
      <c r="Q22" s="152">
        <v>120</v>
      </c>
      <c r="R22" s="90"/>
    </row>
    <row r="23" spans="1:18" s="111" customFormat="1" ht="14.25" thickBot="1">
      <c r="A23" s="185" t="s">
        <v>18</v>
      </c>
      <c r="B23" s="214">
        <f>SUM(B8:B22)</f>
        <v>0</v>
      </c>
      <c r="C23" s="223">
        <f>SUM(C8:C22)</f>
        <v>0</v>
      </c>
      <c r="D23" s="185" t="s">
        <v>18</v>
      </c>
      <c r="E23" s="214">
        <f>SUM(E8:E22)</f>
        <v>0</v>
      </c>
      <c r="F23" s="223">
        <f>SUM(F8:F22)</f>
        <v>0</v>
      </c>
      <c r="G23" s="185" t="s">
        <v>18</v>
      </c>
      <c r="H23" s="214">
        <f>SUM(H8:H22)</f>
        <v>140</v>
      </c>
      <c r="I23" s="223">
        <f>SUM(I8:I22)</f>
        <v>0</v>
      </c>
      <c r="J23" s="185" t="s">
        <v>18</v>
      </c>
      <c r="K23" s="214">
        <f>SUM(K8:K22)</f>
        <v>0</v>
      </c>
      <c r="L23" s="223">
        <f>SUM(L8:L22)</f>
        <v>0</v>
      </c>
      <c r="M23" s="185" t="s">
        <v>18</v>
      </c>
      <c r="N23" s="214">
        <f>SUM(N8:N22)</f>
        <v>0</v>
      </c>
      <c r="O23" s="223">
        <f>SUM(O8:O22)</f>
        <v>0</v>
      </c>
      <c r="P23" s="185" t="s">
        <v>18</v>
      </c>
      <c r="Q23" s="187">
        <f>SUM(Q8:Q22)</f>
        <v>4770</v>
      </c>
      <c r="R23" s="223">
        <f>SUM(R8:R22)</f>
        <v>0</v>
      </c>
    </row>
    <row r="24" spans="7:14" s="111" customFormat="1" ht="9" customHeight="1" thickBot="1">
      <c r="G24" s="119"/>
      <c r="M24" s="120"/>
      <c r="N24" s="227"/>
    </row>
    <row r="25" spans="1:14" s="111" customFormat="1" ht="16.5" customHeight="1" thickBot="1">
      <c r="A25" s="314" t="s">
        <v>582</v>
      </c>
      <c r="B25" s="121"/>
      <c r="C25" s="122" t="s">
        <v>335</v>
      </c>
      <c r="D25" s="123" t="s">
        <v>90</v>
      </c>
      <c r="E25" s="124"/>
      <c r="F25" s="125" t="s">
        <v>4</v>
      </c>
      <c r="G25" s="126">
        <f>SUM(B37,E37,H37,K37,N37,Q37)</f>
        <v>25490</v>
      </c>
      <c r="H25" s="127" t="s">
        <v>5</v>
      </c>
      <c r="I25" s="128">
        <f>SUM(C37,F37,I37,L37,O37,R37)</f>
        <v>0</v>
      </c>
      <c r="J25" s="9"/>
      <c r="K25" s="129"/>
      <c r="L25" s="192"/>
      <c r="M25" s="193"/>
      <c r="N25" s="194"/>
    </row>
    <row r="26" s="111" customFormat="1" ht="5.25" customHeight="1" thickBot="1"/>
    <row r="27" spans="1:18" s="111" customFormat="1" ht="15.75" customHeight="1">
      <c r="A27" s="133" t="s">
        <v>6</v>
      </c>
      <c r="B27" s="134"/>
      <c r="C27" s="135"/>
      <c r="D27" s="136" t="s">
        <v>7</v>
      </c>
      <c r="E27" s="134"/>
      <c r="F27" s="135"/>
      <c r="G27" s="136" t="s">
        <v>8</v>
      </c>
      <c r="H27" s="134"/>
      <c r="I27" s="135"/>
      <c r="J27" s="136" t="s">
        <v>309</v>
      </c>
      <c r="K27" s="134"/>
      <c r="L27" s="135"/>
      <c r="M27" s="136" t="s">
        <v>356</v>
      </c>
      <c r="N27" s="134"/>
      <c r="O27" s="135"/>
      <c r="P27" s="137" t="s">
        <v>10</v>
      </c>
      <c r="Q27" s="105"/>
      <c r="R27" s="109"/>
    </row>
    <row r="28" spans="1:18" s="111" customFormat="1" ht="13.5" customHeight="1">
      <c r="A28" s="138" t="s">
        <v>11</v>
      </c>
      <c r="B28" s="139" t="s">
        <v>12</v>
      </c>
      <c r="C28" s="140"/>
      <c r="D28" s="138" t="s">
        <v>11</v>
      </c>
      <c r="E28" s="139" t="s">
        <v>12</v>
      </c>
      <c r="F28" s="140"/>
      <c r="G28" s="138" t="s">
        <v>11</v>
      </c>
      <c r="H28" s="139" t="s">
        <v>12</v>
      </c>
      <c r="I28" s="140"/>
      <c r="J28" s="138" t="s">
        <v>11</v>
      </c>
      <c r="K28" s="139" t="s">
        <v>12</v>
      </c>
      <c r="L28" s="140"/>
      <c r="M28" s="138" t="s">
        <v>11</v>
      </c>
      <c r="N28" s="139" t="s">
        <v>12</v>
      </c>
      <c r="O28" s="140"/>
      <c r="P28" s="143" t="s">
        <v>11</v>
      </c>
      <c r="Q28" s="195" t="s">
        <v>12</v>
      </c>
      <c r="R28" s="196"/>
    </row>
    <row r="29" spans="1:18" s="111" customFormat="1" ht="12.75" customHeight="1">
      <c r="A29" s="85"/>
      <c r="B29" s="177"/>
      <c r="C29" s="90"/>
      <c r="D29" s="85" t="s">
        <v>91</v>
      </c>
      <c r="E29" s="177">
        <v>820</v>
      </c>
      <c r="F29" s="90"/>
      <c r="G29" s="85" t="s">
        <v>91</v>
      </c>
      <c r="H29" s="89">
        <v>980</v>
      </c>
      <c r="I29" s="90"/>
      <c r="J29" s="85"/>
      <c r="K29" s="89"/>
      <c r="L29" s="90"/>
      <c r="M29" s="202"/>
      <c r="N29" s="89"/>
      <c r="O29" s="90"/>
      <c r="P29" s="85" t="s">
        <v>492</v>
      </c>
      <c r="Q29" s="93">
        <v>4350</v>
      </c>
      <c r="R29" s="90"/>
    </row>
    <row r="30" spans="1:18" s="111" customFormat="1" ht="12.75" customHeight="1">
      <c r="A30" s="252"/>
      <c r="B30" s="177"/>
      <c r="C30" s="90"/>
      <c r="D30" s="85" t="s">
        <v>393</v>
      </c>
      <c r="E30" s="177">
        <v>710</v>
      </c>
      <c r="F30" s="90"/>
      <c r="G30" s="84" t="s">
        <v>93</v>
      </c>
      <c r="H30" s="89">
        <v>750</v>
      </c>
      <c r="I30" s="90"/>
      <c r="J30" s="85"/>
      <c r="K30" s="89"/>
      <c r="L30" s="90"/>
      <c r="M30" s="84"/>
      <c r="N30" s="89"/>
      <c r="O30" s="90"/>
      <c r="P30" s="84" t="s">
        <v>92</v>
      </c>
      <c r="Q30" s="93">
        <v>4750</v>
      </c>
      <c r="R30" s="90"/>
    </row>
    <row r="31" spans="1:18" s="111" customFormat="1" ht="12.75" customHeight="1">
      <c r="A31" s="85"/>
      <c r="B31" s="345"/>
      <c r="C31" s="90"/>
      <c r="D31" s="85" t="s">
        <v>93</v>
      </c>
      <c r="E31" s="89">
        <v>360</v>
      </c>
      <c r="F31" s="341"/>
      <c r="G31" s="84" t="s">
        <v>97</v>
      </c>
      <c r="H31" s="89">
        <v>430</v>
      </c>
      <c r="I31" s="90"/>
      <c r="J31" s="84"/>
      <c r="K31" s="89"/>
      <c r="L31" s="90"/>
      <c r="M31" s="84"/>
      <c r="N31" s="89"/>
      <c r="O31" s="90"/>
      <c r="P31" s="84" t="s">
        <v>482</v>
      </c>
      <c r="Q31" s="98">
        <v>6200</v>
      </c>
      <c r="R31" s="90"/>
    </row>
    <row r="32" spans="1:18" s="111" customFormat="1" ht="12.75" customHeight="1">
      <c r="A32" s="85"/>
      <c r="B32" s="89"/>
      <c r="C32" s="90"/>
      <c r="D32" s="85" t="s">
        <v>94</v>
      </c>
      <c r="E32" s="89">
        <v>250</v>
      </c>
      <c r="F32" s="90"/>
      <c r="G32" s="84"/>
      <c r="H32" s="89"/>
      <c r="I32" s="90"/>
      <c r="J32" s="84"/>
      <c r="K32" s="89"/>
      <c r="L32" s="90"/>
      <c r="M32" s="316"/>
      <c r="N32" s="89"/>
      <c r="O32" s="90"/>
      <c r="P32" s="84" t="s">
        <v>99</v>
      </c>
      <c r="Q32" s="93">
        <v>5440</v>
      </c>
      <c r="R32" s="90"/>
    </row>
    <row r="33" spans="1:18" s="111" customFormat="1" ht="12.75" customHeight="1">
      <c r="A33" s="85"/>
      <c r="B33" s="89"/>
      <c r="C33" s="90"/>
      <c r="D33" s="85" t="s">
        <v>97</v>
      </c>
      <c r="E33" s="89">
        <v>450</v>
      </c>
      <c r="F33" s="90"/>
      <c r="G33" s="85"/>
      <c r="H33" s="89"/>
      <c r="I33" s="90"/>
      <c r="J33" s="84"/>
      <c r="K33" s="89"/>
      <c r="L33" s="90"/>
      <c r="M33" s="84"/>
      <c r="N33" s="89"/>
      <c r="O33" s="90"/>
      <c r="P33" s="84"/>
      <c r="Q33" s="89"/>
      <c r="R33" s="90"/>
    </row>
    <row r="34" spans="1:18" s="111" customFormat="1" ht="12.75" customHeight="1">
      <c r="A34" s="85"/>
      <c r="B34" s="89"/>
      <c r="C34" s="90"/>
      <c r="D34" s="84"/>
      <c r="E34" s="89"/>
      <c r="F34" s="90"/>
      <c r="G34" s="85"/>
      <c r="H34" s="89"/>
      <c r="I34" s="90"/>
      <c r="J34" s="84"/>
      <c r="K34" s="89"/>
      <c r="L34" s="90"/>
      <c r="M34" s="84"/>
      <c r="N34" s="89"/>
      <c r="O34" s="90"/>
      <c r="P34" s="84"/>
      <c r="Q34" s="93"/>
      <c r="R34" s="90"/>
    </row>
    <row r="35" spans="1:18" s="111" customFormat="1" ht="12.75" customHeight="1">
      <c r="A35" s="85"/>
      <c r="B35" s="89"/>
      <c r="C35" s="90"/>
      <c r="D35" s="85"/>
      <c r="E35" s="89"/>
      <c r="F35" s="90"/>
      <c r="G35" s="84"/>
      <c r="H35" s="89"/>
      <c r="I35" s="90"/>
      <c r="J35" s="84"/>
      <c r="K35" s="89">
        <v>0</v>
      </c>
      <c r="L35" s="90"/>
      <c r="M35" s="85"/>
      <c r="N35" s="89"/>
      <c r="O35" s="90"/>
      <c r="P35" s="85"/>
      <c r="Q35" s="89"/>
      <c r="R35" s="90"/>
    </row>
    <row r="36" spans="1:18" s="111" customFormat="1" ht="12.75" customHeight="1">
      <c r="A36" s="181"/>
      <c r="B36" s="226"/>
      <c r="C36" s="96"/>
      <c r="D36" s="85" t="s">
        <v>92</v>
      </c>
      <c r="E36" s="226"/>
      <c r="F36" s="96"/>
      <c r="G36" s="180"/>
      <c r="H36" s="226"/>
      <c r="I36" s="96"/>
      <c r="J36" s="180"/>
      <c r="K36" s="226"/>
      <c r="L36" s="96"/>
      <c r="M36" s="180"/>
      <c r="N36" s="226"/>
      <c r="O36" s="90"/>
      <c r="P36" s="84" t="s">
        <v>95</v>
      </c>
      <c r="Q36" s="152"/>
      <c r="R36" s="96"/>
    </row>
    <row r="37" spans="1:18" s="111" customFormat="1" ht="14.25" thickBot="1">
      <c r="A37" s="185" t="s">
        <v>18</v>
      </c>
      <c r="B37" s="214">
        <f>SUM(B29:B36)</f>
        <v>0</v>
      </c>
      <c r="C37" s="223">
        <f>SUM(C29:C36)</f>
        <v>0</v>
      </c>
      <c r="D37" s="185" t="s">
        <v>18</v>
      </c>
      <c r="E37" s="214">
        <f>SUM(E29:E36)</f>
        <v>2590</v>
      </c>
      <c r="F37" s="223">
        <f>SUM(F29:F36)</f>
        <v>0</v>
      </c>
      <c r="G37" s="185" t="s">
        <v>18</v>
      </c>
      <c r="H37" s="214">
        <f>SUM(H29:H36)</f>
        <v>2160</v>
      </c>
      <c r="I37" s="223">
        <f>SUM(I29:I36)</f>
        <v>0</v>
      </c>
      <c r="J37" s="185" t="s">
        <v>18</v>
      </c>
      <c r="K37" s="214">
        <f>SUM(K29:K36)</f>
        <v>0</v>
      </c>
      <c r="L37" s="223">
        <f>SUM(L29:L36)</f>
        <v>0</v>
      </c>
      <c r="M37" s="185" t="s">
        <v>18</v>
      </c>
      <c r="N37" s="214">
        <f>SUM(N29:N36)</f>
        <v>0</v>
      </c>
      <c r="O37" s="223">
        <f>SUM(O29:O36)</f>
        <v>0</v>
      </c>
      <c r="P37" s="185" t="s">
        <v>18</v>
      </c>
      <c r="Q37" s="187">
        <f>SUM(Q29:Q36)</f>
        <v>20740</v>
      </c>
      <c r="R37" s="223">
        <f>SUM(R29:R36)</f>
        <v>0</v>
      </c>
    </row>
    <row r="38" spans="7:14" s="111" customFormat="1" ht="9" customHeight="1" thickBot="1">
      <c r="G38" s="119"/>
      <c r="M38" s="120"/>
      <c r="N38" s="227"/>
    </row>
    <row r="39" spans="1:14" s="111" customFormat="1" ht="16.5" customHeight="1" thickBot="1">
      <c r="A39" s="314" t="s">
        <v>582</v>
      </c>
      <c r="B39" s="121"/>
      <c r="C39" s="122" t="s">
        <v>336</v>
      </c>
      <c r="D39" s="123" t="s">
        <v>102</v>
      </c>
      <c r="E39" s="124"/>
      <c r="F39" s="125" t="s">
        <v>4</v>
      </c>
      <c r="G39" s="126">
        <f>SUM(B45,E45,H45,K45,N45,Q45)</f>
        <v>6550</v>
      </c>
      <c r="H39" s="127" t="s">
        <v>5</v>
      </c>
      <c r="I39" s="128">
        <f>SUM(C45,F45,I45,L45,O45,R45)</f>
        <v>0</v>
      </c>
      <c r="J39" s="9"/>
      <c r="K39" s="129"/>
      <c r="L39" s="192"/>
      <c r="M39" s="193"/>
      <c r="N39" s="194"/>
    </row>
    <row r="40" s="111" customFormat="1" ht="5.25" customHeight="1" thickBot="1"/>
    <row r="41" spans="1:18" s="111" customFormat="1" ht="15.75" customHeight="1">
      <c r="A41" s="133" t="s">
        <v>6</v>
      </c>
      <c r="B41" s="134"/>
      <c r="C41" s="135"/>
      <c r="D41" s="136" t="s">
        <v>7</v>
      </c>
      <c r="E41" s="134"/>
      <c r="F41" s="135"/>
      <c r="G41" s="136" t="s">
        <v>8</v>
      </c>
      <c r="H41" s="134"/>
      <c r="I41" s="135"/>
      <c r="J41" s="136" t="s">
        <v>309</v>
      </c>
      <c r="K41" s="134"/>
      <c r="L41" s="135"/>
      <c r="M41" s="136" t="s">
        <v>358</v>
      </c>
      <c r="N41" s="134"/>
      <c r="O41" s="135"/>
      <c r="P41" s="137" t="s">
        <v>10</v>
      </c>
      <c r="Q41" s="105"/>
      <c r="R41" s="109"/>
    </row>
    <row r="42" spans="1:18" s="111" customFormat="1" ht="14.25" customHeight="1">
      <c r="A42" s="138" t="s">
        <v>11</v>
      </c>
      <c r="B42" s="139" t="s">
        <v>12</v>
      </c>
      <c r="C42" s="140"/>
      <c r="D42" s="138" t="s">
        <v>11</v>
      </c>
      <c r="E42" s="201" t="s">
        <v>12</v>
      </c>
      <c r="F42" s="140"/>
      <c r="G42" s="138" t="s">
        <v>11</v>
      </c>
      <c r="H42" s="139" t="s">
        <v>12</v>
      </c>
      <c r="I42" s="140"/>
      <c r="J42" s="138" t="s">
        <v>11</v>
      </c>
      <c r="K42" s="139" t="s">
        <v>12</v>
      </c>
      <c r="L42" s="140"/>
      <c r="M42" s="138" t="s">
        <v>11</v>
      </c>
      <c r="N42" s="139" t="s">
        <v>12</v>
      </c>
      <c r="O42" s="140"/>
      <c r="P42" s="143" t="s">
        <v>11</v>
      </c>
      <c r="Q42" s="144" t="s">
        <v>12</v>
      </c>
      <c r="R42" s="145"/>
    </row>
    <row r="43" spans="1:18" s="111" customFormat="1" ht="13.5" customHeight="1">
      <c r="A43" s="85"/>
      <c r="B43" s="177">
        <v>0</v>
      </c>
      <c r="C43" s="353"/>
      <c r="D43" s="253"/>
      <c r="E43" s="147"/>
      <c r="F43" s="90"/>
      <c r="G43" s="253" t="s">
        <v>551</v>
      </c>
      <c r="H43" s="89">
        <v>1550</v>
      </c>
      <c r="I43" s="90"/>
      <c r="J43" s="85"/>
      <c r="K43" s="89"/>
      <c r="L43" s="90"/>
      <c r="M43" s="85"/>
      <c r="N43" s="89"/>
      <c r="O43" s="90"/>
      <c r="P43" s="85" t="s">
        <v>103</v>
      </c>
      <c r="Q43" s="89">
        <v>5000</v>
      </c>
      <c r="R43" s="90"/>
    </row>
    <row r="44" spans="1:18" s="111" customFormat="1" ht="13.5">
      <c r="A44" s="181"/>
      <c r="B44" s="225"/>
      <c r="C44" s="96"/>
      <c r="D44" s="346"/>
      <c r="E44" s="254"/>
      <c r="F44" s="96"/>
      <c r="G44" s="181"/>
      <c r="H44" s="226"/>
      <c r="I44" s="90"/>
      <c r="J44" s="181"/>
      <c r="K44" s="226"/>
      <c r="L44" s="96"/>
      <c r="M44" s="181"/>
      <c r="N44" s="226"/>
      <c r="O44" s="96"/>
      <c r="P44" s="181"/>
      <c r="Q44" s="226"/>
      <c r="R44" s="90"/>
    </row>
    <row r="45" spans="1:18" s="111" customFormat="1" ht="14.25" thickBot="1">
      <c r="A45" s="185" t="s">
        <v>18</v>
      </c>
      <c r="B45" s="214">
        <f>SUM(B43:B44)</f>
        <v>0</v>
      </c>
      <c r="C45" s="223">
        <f>SUM(C43:C44)</f>
        <v>0</v>
      </c>
      <c r="D45" s="185" t="s">
        <v>18</v>
      </c>
      <c r="E45" s="187">
        <f>SUM(E43:E44)</f>
        <v>0</v>
      </c>
      <c r="F45" s="223">
        <f>SUM(F43:F44)</f>
        <v>0</v>
      </c>
      <c r="G45" s="185" t="s">
        <v>18</v>
      </c>
      <c r="H45" s="214">
        <f>SUM(H43:H44)</f>
        <v>1550</v>
      </c>
      <c r="I45" s="223">
        <f>SUM(I43:I44)</f>
        <v>0</v>
      </c>
      <c r="J45" s="185" t="s">
        <v>18</v>
      </c>
      <c r="K45" s="214">
        <f>SUM(K43:K44)</f>
        <v>0</v>
      </c>
      <c r="L45" s="223">
        <f>SUM(L43:L44)</f>
        <v>0</v>
      </c>
      <c r="M45" s="185" t="s">
        <v>18</v>
      </c>
      <c r="N45" s="214">
        <f>SUM(N43:N44)</f>
        <v>0</v>
      </c>
      <c r="O45" s="223">
        <f>SUM(O43:O44)</f>
        <v>0</v>
      </c>
      <c r="P45" s="185" t="s">
        <v>18</v>
      </c>
      <c r="Q45" s="214">
        <f>SUM(Q43:Q44)</f>
        <v>5000</v>
      </c>
      <c r="R45" s="223">
        <f>SUM(R43:R44)</f>
        <v>0</v>
      </c>
    </row>
    <row r="46" spans="7:14" s="111" customFormat="1" ht="9" customHeight="1" thickBot="1">
      <c r="G46" s="119"/>
      <c r="M46" s="120"/>
      <c r="N46" s="227"/>
    </row>
    <row r="47" spans="1:14" s="111" customFormat="1" ht="16.5" customHeight="1" thickBot="1">
      <c r="A47" s="314" t="s">
        <v>582</v>
      </c>
      <c r="B47" s="121"/>
      <c r="C47" s="122" t="s">
        <v>337</v>
      </c>
      <c r="D47" s="123" t="s">
        <v>276</v>
      </c>
      <c r="E47" s="124"/>
      <c r="F47" s="125" t="s">
        <v>4</v>
      </c>
      <c r="G47" s="126">
        <f>SUM(B90,E90,H90,N90,Q90)</f>
        <v>52390</v>
      </c>
      <c r="H47" s="127" t="s">
        <v>5</v>
      </c>
      <c r="I47" s="128">
        <f>SUM(C90,F90,I90,O90,R90)</f>
        <v>0</v>
      </c>
      <c r="J47" s="9"/>
      <c r="K47" s="129"/>
      <c r="L47" s="192"/>
      <c r="M47" s="193"/>
      <c r="N47" s="194"/>
    </row>
    <row r="48" s="111" customFormat="1" ht="5.25" customHeight="1" thickBot="1"/>
    <row r="49" spans="1:18" s="111" customFormat="1" ht="15.75" customHeight="1">
      <c r="A49" s="133" t="s">
        <v>6</v>
      </c>
      <c r="B49" s="134"/>
      <c r="C49" s="135"/>
      <c r="D49" s="136" t="s">
        <v>7</v>
      </c>
      <c r="E49" s="134"/>
      <c r="F49" s="135"/>
      <c r="G49" s="136" t="s">
        <v>8</v>
      </c>
      <c r="H49" s="134"/>
      <c r="I49" s="135"/>
      <c r="J49" s="136" t="s">
        <v>358</v>
      </c>
      <c r="K49" s="134"/>
      <c r="L49" s="135"/>
      <c r="M49" s="136"/>
      <c r="N49" s="134"/>
      <c r="O49" s="135"/>
      <c r="P49" s="137" t="s">
        <v>10</v>
      </c>
      <c r="Q49" s="105"/>
      <c r="R49" s="109"/>
    </row>
    <row r="50" spans="1:18" s="111" customFormat="1" ht="14.25" customHeight="1">
      <c r="A50" s="138" t="s">
        <v>11</v>
      </c>
      <c r="B50" s="139" t="s">
        <v>12</v>
      </c>
      <c r="C50" s="140"/>
      <c r="D50" s="138" t="s">
        <v>11</v>
      </c>
      <c r="E50" s="139" t="s">
        <v>12</v>
      </c>
      <c r="F50" s="140"/>
      <c r="G50" s="138" t="s">
        <v>11</v>
      </c>
      <c r="H50" s="139" t="s">
        <v>12</v>
      </c>
      <c r="I50" s="140"/>
      <c r="J50" s="138" t="s">
        <v>11</v>
      </c>
      <c r="K50" s="141" t="s">
        <v>12</v>
      </c>
      <c r="L50" s="255"/>
      <c r="M50" s="256" t="s">
        <v>11</v>
      </c>
      <c r="N50" s="139" t="s">
        <v>12</v>
      </c>
      <c r="O50" s="140"/>
      <c r="P50" s="143" t="s">
        <v>11</v>
      </c>
      <c r="Q50" s="144" t="s">
        <v>12</v>
      </c>
      <c r="R50" s="145"/>
    </row>
    <row r="51" spans="1:18" s="111" customFormat="1" ht="14.25" customHeight="1">
      <c r="A51" s="148"/>
      <c r="B51" s="218"/>
      <c r="C51" s="99"/>
      <c r="D51" s="148" t="s">
        <v>451</v>
      </c>
      <c r="E51" s="257"/>
      <c r="F51" s="99"/>
      <c r="G51" s="148" t="s">
        <v>451</v>
      </c>
      <c r="H51" s="218"/>
      <c r="I51" s="99"/>
      <c r="J51" s="148"/>
      <c r="K51" s="258"/>
      <c r="L51" s="259"/>
      <c r="M51" s="260"/>
      <c r="N51" s="218"/>
      <c r="O51" s="99"/>
      <c r="P51" s="148" t="s">
        <v>451</v>
      </c>
      <c r="Q51" s="218"/>
      <c r="R51" s="220"/>
    </row>
    <row r="52" spans="1:18" s="111" customFormat="1" ht="13.5">
      <c r="A52" s="87"/>
      <c r="B52" s="149"/>
      <c r="C52" s="90"/>
      <c r="D52" s="87" t="s">
        <v>104</v>
      </c>
      <c r="E52" s="149">
        <v>740</v>
      </c>
      <c r="F52" s="90"/>
      <c r="G52" s="87" t="s">
        <v>105</v>
      </c>
      <c r="H52" s="93">
        <v>330</v>
      </c>
      <c r="I52" s="90"/>
      <c r="J52" s="87"/>
      <c r="K52" s="261"/>
      <c r="L52" s="262"/>
      <c r="M52" s="160"/>
      <c r="N52" s="93"/>
      <c r="O52" s="90"/>
      <c r="P52" s="87" t="s">
        <v>385</v>
      </c>
      <c r="Q52" s="93">
        <v>4900</v>
      </c>
      <c r="R52" s="90"/>
    </row>
    <row r="53" spans="1:18" s="111" customFormat="1" ht="13.5">
      <c r="A53" s="87"/>
      <c r="B53" s="149"/>
      <c r="C53" s="90"/>
      <c r="D53" s="87" t="s">
        <v>105</v>
      </c>
      <c r="E53" s="149">
        <v>290</v>
      </c>
      <c r="F53" s="90"/>
      <c r="G53" s="87" t="s">
        <v>106</v>
      </c>
      <c r="H53" s="93">
        <v>130</v>
      </c>
      <c r="I53" s="90"/>
      <c r="J53" s="87"/>
      <c r="K53" s="261"/>
      <c r="L53" s="263"/>
      <c r="M53" s="160"/>
      <c r="N53" s="93"/>
      <c r="O53" s="90"/>
      <c r="P53" s="97" t="s">
        <v>386</v>
      </c>
      <c r="Q53" s="98">
        <v>3900</v>
      </c>
      <c r="R53" s="90"/>
    </row>
    <row r="54" spans="1:18" s="111" customFormat="1" ht="13.5">
      <c r="A54" s="87"/>
      <c r="B54" s="93"/>
      <c r="C54" s="90"/>
      <c r="D54" s="97" t="s">
        <v>109</v>
      </c>
      <c r="E54" s="150">
        <v>1530</v>
      </c>
      <c r="F54" s="90"/>
      <c r="G54" s="97" t="s">
        <v>109</v>
      </c>
      <c r="H54" s="98">
        <v>430</v>
      </c>
      <c r="I54" s="90"/>
      <c r="J54" s="97"/>
      <c r="K54" s="261"/>
      <c r="L54" s="263"/>
      <c r="M54" s="162"/>
      <c r="N54" s="98"/>
      <c r="O54" s="90"/>
      <c r="P54" s="368" t="s">
        <v>572</v>
      </c>
      <c r="Q54" s="98">
        <v>2950</v>
      </c>
      <c r="R54" s="90"/>
    </row>
    <row r="55" spans="1:18" s="111" customFormat="1" ht="13.5">
      <c r="A55" s="97"/>
      <c r="B55" s="150"/>
      <c r="C55" s="90"/>
      <c r="D55" s="97" t="s">
        <v>272</v>
      </c>
      <c r="E55" s="150">
        <v>340</v>
      </c>
      <c r="F55" s="90"/>
      <c r="G55" s="97" t="s">
        <v>107</v>
      </c>
      <c r="H55" s="98">
        <v>400</v>
      </c>
      <c r="I55" s="90"/>
      <c r="J55" s="97"/>
      <c r="K55" s="261"/>
      <c r="L55" s="263"/>
      <c r="M55" s="162"/>
      <c r="N55" s="98"/>
      <c r="O55" s="90"/>
      <c r="P55" s="97" t="s">
        <v>487</v>
      </c>
      <c r="Q55" s="98">
        <v>2550</v>
      </c>
      <c r="R55" s="90"/>
    </row>
    <row r="56" spans="1:18" s="111" customFormat="1" ht="13.5">
      <c r="A56" s="97"/>
      <c r="B56" s="150"/>
      <c r="C56" s="90"/>
      <c r="D56" s="97" t="s">
        <v>110</v>
      </c>
      <c r="E56" s="150">
        <v>860</v>
      </c>
      <c r="F56" s="90"/>
      <c r="G56" s="97" t="s">
        <v>108</v>
      </c>
      <c r="H56" s="98">
        <v>300</v>
      </c>
      <c r="I56" s="90"/>
      <c r="J56" s="97"/>
      <c r="K56" s="261"/>
      <c r="L56" s="263"/>
      <c r="M56" s="162"/>
      <c r="N56" s="98"/>
      <c r="O56" s="90"/>
      <c r="P56" s="97" t="s">
        <v>387</v>
      </c>
      <c r="Q56" s="98">
        <v>2900</v>
      </c>
      <c r="R56" s="90"/>
    </row>
    <row r="57" spans="1:18" s="111" customFormat="1" ht="13.5">
      <c r="A57" s="97"/>
      <c r="B57" s="150"/>
      <c r="C57" s="90"/>
      <c r="D57" s="97" t="s">
        <v>528</v>
      </c>
      <c r="E57" s="98">
        <v>420</v>
      </c>
      <c r="F57" s="90"/>
      <c r="G57" s="97" t="s">
        <v>110</v>
      </c>
      <c r="H57" s="98">
        <v>500</v>
      </c>
      <c r="I57" s="90"/>
      <c r="J57" s="97"/>
      <c r="K57" s="261"/>
      <c r="L57" s="263"/>
      <c r="M57" s="162"/>
      <c r="N57" s="98"/>
      <c r="O57" s="90"/>
      <c r="P57" s="97" t="s">
        <v>388</v>
      </c>
      <c r="Q57" s="98">
        <v>2950</v>
      </c>
      <c r="R57" s="90"/>
    </row>
    <row r="58" spans="1:18" s="111" customFormat="1" ht="13.5">
      <c r="A58" s="97"/>
      <c r="B58" s="150"/>
      <c r="C58" s="90"/>
      <c r="D58" s="97" t="s">
        <v>111</v>
      </c>
      <c r="E58" s="150">
        <v>380</v>
      </c>
      <c r="F58" s="90"/>
      <c r="G58" s="97" t="s">
        <v>111</v>
      </c>
      <c r="H58" s="98">
        <v>400</v>
      </c>
      <c r="I58" s="90"/>
      <c r="J58" s="97"/>
      <c r="K58" s="261"/>
      <c r="L58" s="263"/>
      <c r="M58" s="162"/>
      <c r="N58" s="98"/>
      <c r="O58" s="90"/>
      <c r="P58" s="97" t="s">
        <v>503</v>
      </c>
      <c r="Q58" s="98">
        <v>2110</v>
      </c>
      <c r="R58" s="90"/>
    </row>
    <row r="59" spans="1:18" s="111" customFormat="1" ht="13.5">
      <c r="A59" s="97"/>
      <c r="B59" s="150"/>
      <c r="C59" s="90"/>
      <c r="D59" s="97" t="s">
        <v>112</v>
      </c>
      <c r="E59" s="150">
        <v>1050</v>
      </c>
      <c r="F59" s="90"/>
      <c r="G59" s="97" t="s">
        <v>112</v>
      </c>
      <c r="H59" s="98">
        <v>670</v>
      </c>
      <c r="I59" s="90"/>
      <c r="J59" s="97"/>
      <c r="K59" s="261"/>
      <c r="L59" s="263"/>
      <c r="M59" s="162"/>
      <c r="N59" s="98"/>
      <c r="O59" s="90"/>
      <c r="P59" s="97" t="s">
        <v>119</v>
      </c>
      <c r="Q59" s="98">
        <v>1250</v>
      </c>
      <c r="R59" s="90"/>
    </row>
    <row r="60" spans="1:18" s="111" customFormat="1" ht="13.5">
      <c r="A60" s="97"/>
      <c r="B60" s="150"/>
      <c r="C60" s="90"/>
      <c r="D60" s="97" t="s">
        <v>394</v>
      </c>
      <c r="E60" s="150">
        <v>150</v>
      </c>
      <c r="F60" s="90"/>
      <c r="G60" s="97" t="s">
        <v>113</v>
      </c>
      <c r="H60" s="98">
        <v>190</v>
      </c>
      <c r="I60" s="90"/>
      <c r="J60" s="97"/>
      <c r="K60" s="261"/>
      <c r="L60" s="263"/>
      <c r="M60" s="162"/>
      <c r="N60" s="98"/>
      <c r="O60" s="90"/>
      <c r="P60" s="97" t="s">
        <v>483</v>
      </c>
      <c r="Q60" s="98">
        <v>2800</v>
      </c>
      <c r="R60" s="90"/>
    </row>
    <row r="61" spans="1:18" s="111" customFormat="1" ht="13.5">
      <c r="A61" s="97"/>
      <c r="B61" s="150"/>
      <c r="C61" s="90"/>
      <c r="D61" s="97" t="s">
        <v>115</v>
      </c>
      <c r="E61" s="150">
        <v>870</v>
      </c>
      <c r="F61" s="90"/>
      <c r="G61" s="97" t="s">
        <v>394</v>
      </c>
      <c r="H61" s="98">
        <v>310</v>
      </c>
      <c r="I61" s="90"/>
      <c r="J61" s="97"/>
      <c r="K61" s="261"/>
      <c r="L61" s="263"/>
      <c r="M61" s="162"/>
      <c r="N61" s="98"/>
      <c r="O61" s="90"/>
      <c r="P61" s="162" t="s">
        <v>514</v>
      </c>
      <c r="Q61" s="98">
        <v>3100</v>
      </c>
      <c r="R61" s="90"/>
    </row>
    <row r="62" spans="1:18" s="111" customFormat="1" ht="13.5">
      <c r="A62" s="97"/>
      <c r="B62" s="150"/>
      <c r="C62" s="90"/>
      <c r="D62" s="97" t="s">
        <v>116</v>
      </c>
      <c r="E62" s="150">
        <v>950</v>
      </c>
      <c r="F62" s="90"/>
      <c r="G62" s="97" t="s">
        <v>114</v>
      </c>
      <c r="H62" s="98">
        <v>470</v>
      </c>
      <c r="I62" s="90"/>
      <c r="J62" s="284"/>
      <c r="K62" s="261"/>
      <c r="L62" s="263"/>
      <c r="M62" s="162"/>
      <c r="N62" s="98"/>
      <c r="O62" s="90"/>
      <c r="P62" s="162" t="s">
        <v>389</v>
      </c>
      <c r="Q62" s="98">
        <v>2200</v>
      </c>
      <c r="R62" s="90"/>
    </row>
    <row r="63" spans="1:18" s="111" customFormat="1" ht="13.5">
      <c r="A63" s="97"/>
      <c r="B63" s="150"/>
      <c r="C63" s="90"/>
      <c r="D63" s="97" t="s">
        <v>372</v>
      </c>
      <c r="E63" s="150"/>
      <c r="F63" s="90"/>
      <c r="G63" s="97" t="s">
        <v>117</v>
      </c>
      <c r="H63" s="98">
        <v>300</v>
      </c>
      <c r="I63" s="90"/>
      <c r="J63" s="97"/>
      <c r="K63" s="261"/>
      <c r="L63" s="263"/>
      <c r="M63" s="162"/>
      <c r="N63" s="98"/>
      <c r="O63" s="90"/>
      <c r="P63" s="162" t="s">
        <v>286</v>
      </c>
      <c r="Q63" s="98">
        <v>540</v>
      </c>
      <c r="R63" s="90"/>
    </row>
    <row r="64" spans="1:18" s="111" customFormat="1" ht="13.5">
      <c r="A64" s="179"/>
      <c r="B64" s="150"/>
      <c r="C64" s="90"/>
      <c r="D64" s="163"/>
      <c r="E64" s="98"/>
      <c r="F64" s="90"/>
      <c r="G64" s="97" t="s">
        <v>115</v>
      </c>
      <c r="H64" s="98">
        <v>900</v>
      </c>
      <c r="I64" s="90"/>
      <c r="J64" s="163"/>
      <c r="K64" s="261"/>
      <c r="L64" s="263"/>
      <c r="M64" s="162"/>
      <c r="N64" s="98"/>
      <c r="O64" s="90"/>
      <c r="P64" s="162"/>
      <c r="Q64" s="98"/>
      <c r="R64" s="90"/>
    </row>
    <row r="65" spans="1:18" s="111" customFormat="1" ht="13.5">
      <c r="A65" s="179"/>
      <c r="B65" s="150"/>
      <c r="C65" s="90"/>
      <c r="D65" s="266"/>
      <c r="E65" s="98"/>
      <c r="F65" s="90"/>
      <c r="G65" s="97" t="s">
        <v>116</v>
      </c>
      <c r="H65" s="98">
        <v>270</v>
      </c>
      <c r="I65" s="90"/>
      <c r="J65" s="163"/>
      <c r="K65" s="261"/>
      <c r="L65" s="263"/>
      <c r="M65" s="162"/>
      <c r="N65" s="98"/>
      <c r="O65" s="90"/>
      <c r="P65" s="342"/>
      <c r="Q65" s="98"/>
      <c r="R65" s="90"/>
    </row>
    <row r="66" spans="1:18" s="111" customFormat="1" ht="13.5">
      <c r="A66" s="264"/>
      <c r="B66" s="98"/>
      <c r="C66" s="90"/>
      <c r="D66" s="269"/>
      <c r="E66" s="98"/>
      <c r="F66" s="90"/>
      <c r="G66" s="163"/>
      <c r="H66" s="98"/>
      <c r="I66" s="90"/>
      <c r="J66" s="163"/>
      <c r="K66" s="261"/>
      <c r="L66" s="263"/>
      <c r="M66" s="162"/>
      <c r="N66" s="98"/>
      <c r="O66" s="90"/>
      <c r="P66" s="343"/>
      <c r="Q66" s="98"/>
      <c r="R66" s="90"/>
    </row>
    <row r="67" spans="1:18" s="111" customFormat="1" ht="13.5">
      <c r="A67" s="265"/>
      <c r="B67" s="98"/>
      <c r="C67" s="90"/>
      <c r="D67" s="163"/>
      <c r="E67" s="98"/>
      <c r="F67" s="90"/>
      <c r="G67" s="163"/>
      <c r="H67" s="98"/>
      <c r="I67" s="90"/>
      <c r="J67" s="163"/>
      <c r="K67" s="261"/>
      <c r="L67" s="263"/>
      <c r="M67" s="162"/>
      <c r="N67" s="98"/>
      <c r="O67" s="90"/>
      <c r="P67" s="162"/>
      <c r="Q67" s="98"/>
      <c r="R67" s="90"/>
    </row>
    <row r="68" spans="1:18" s="111" customFormat="1" ht="13.5">
      <c r="A68" s="179"/>
      <c r="B68" s="150"/>
      <c r="C68" s="90"/>
      <c r="D68" s="266"/>
      <c r="E68" s="98"/>
      <c r="F68" s="90"/>
      <c r="G68" s="163"/>
      <c r="H68" s="98"/>
      <c r="I68" s="90"/>
      <c r="J68" s="97"/>
      <c r="K68" s="261"/>
      <c r="L68" s="263"/>
      <c r="M68" s="162"/>
      <c r="N68" s="98"/>
      <c r="O68" s="90"/>
      <c r="P68" s="162"/>
      <c r="Q68" s="98"/>
      <c r="R68" s="90"/>
    </row>
    <row r="69" spans="1:18" s="111" customFormat="1" ht="13.5">
      <c r="A69" s="179"/>
      <c r="B69" s="150"/>
      <c r="C69" s="90"/>
      <c r="D69" s="163"/>
      <c r="E69" s="98"/>
      <c r="F69" s="90"/>
      <c r="G69" s="163"/>
      <c r="H69" s="98"/>
      <c r="I69" s="90"/>
      <c r="J69" s="163"/>
      <c r="K69" s="261"/>
      <c r="L69" s="263"/>
      <c r="M69" s="162"/>
      <c r="N69" s="98"/>
      <c r="O69" s="90"/>
      <c r="P69" s="162"/>
      <c r="Q69" s="98"/>
      <c r="R69" s="90"/>
    </row>
    <row r="70" spans="1:18" s="111" customFormat="1" ht="13.5">
      <c r="A70" s="179"/>
      <c r="B70" s="150"/>
      <c r="C70" s="90"/>
      <c r="D70" s="266"/>
      <c r="E70" s="98"/>
      <c r="F70" s="90"/>
      <c r="G70" s="163"/>
      <c r="H70" s="98"/>
      <c r="I70" s="90"/>
      <c r="J70" s="342"/>
      <c r="K70" s="98"/>
      <c r="L70" s="267"/>
      <c r="M70" s="268"/>
      <c r="N70" s="98"/>
      <c r="O70" s="90"/>
      <c r="P70" s="342"/>
      <c r="Q70" s="98"/>
      <c r="R70" s="90"/>
    </row>
    <row r="71" spans="1:18" s="111" customFormat="1" ht="13.5">
      <c r="A71" s="179"/>
      <c r="B71" s="150"/>
      <c r="C71" s="90"/>
      <c r="D71" s="269"/>
      <c r="E71" s="98"/>
      <c r="F71" s="90"/>
      <c r="G71" s="163"/>
      <c r="H71" s="98"/>
      <c r="I71" s="90"/>
      <c r="J71" s="343"/>
      <c r="K71" s="98"/>
      <c r="L71" s="267"/>
      <c r="M71" s="268"/>
      <c r="N71" s="98"/>
      <c r="O71" s="90"/>
      <c r="P71" s="343"/>
      <c r="Q71" s="98"/>
      <c r="R71" s="90"/>
    </row>
    <row r="72" spans="1:18" s="111" customFormat="1" ht="13.5">
      <c r="A72" s="97"/>
      <c r="B72" s="150"/>
      <c r="C72" s="90"/>
      <c r="D72" s="163"/>
      <c r="E72" s="98"/>
      <c r="F72" s="90"/>
      <c r="G72" s="163"/>
      <c r="H72" s="98"/>
      <c r="I72" s="90"/>
      <c r="J72" s="162"/>
      <c r="K72" s="261"/>
      <c r="L72" s="263"/>
      <c r="M72" s="162"/>
      <c r="N72" s="98"/>
      <c r="O72" s="90"/>
      <c r="P72" s="162"/>
      <c r="Q72" s="98"/>
      <c r="R72" s="90"/>
    </row>
    <row r="73" spans="1:18" s="111" customFormat="1" ht="13.5">
      <c r="A73" s="97"/>
      <c r="B73" s="150"/>
      <c r="C73" s="90"/>
      <c r="D73" s="163"/>
      <c r="E73" s="98"/>
      <c r="F73" s="90"/>
      <c r="G73" s="303" t="s">
        <v>456</v>
      </c>
      <c r="H73" s="310">
        <f>SUM(H52:H72)</f>
        <v>5600</v>
      </c>
      <c r="I73" s="155">
        <f>SUM(I52:I72)</f>
        <v>0</v>
      </c>
      <c r="J73" s="303" t="s">
        <v>456</v>
      </c>
      <c r="K73" s="323">
        <f>SUM(K52:K72)</f>
        <v>0</v>
      </c>
      <c r="L73" s="324">
        <f>SUM(L52:L72)</f>
        <v>0</v>
      </c>
      <c r="M73" s="325" t="s">
        <v>456</v>
      </c>
      <c r="N73" s="310">
        <f>SUM(N52:N72)</f>
        <v>0</v>
      </c>
      <c r="O73" s="155">
        <f>SUM(O52:O72)</f>
        <v>0</v>
      </c>
      <c r="P73" s="303" t="s">
        <v>456</v>
      </c>
      <c r="Q73" s="310">
        <f>SUM(Q52:Q72)</f>
        <v>32150</v>
      </c>
      <c r="R73" s="155">
        <f>SUM(R52:R72)</f>
        <v>0</v>
      </c>
    </row>
    <row r="74" spans="1:18" s="111" customFormat="1" ht="13.5">
      <c r="A74" s="97"/>
      <c r="B74" s="150"/>
      <c r="C74" s="90"/>
      <c r="D74" s="303" t="s">
        <v>456</v>
      </c>
      <c r="E74" s="310">
        <f>SUM(E52:E73)</f>
        <v>7580</v>
      </c>
      <c r="F74" s="155">
        <f>SUM(F52:F73)</f>
        <v>0</v>
      </c>
      <c r="G74" s="148" t="s">
        <v>424</v>
      </c>
      <c r="H74" s="93"/>
      <c r="I74" s="90"/>
      <c r="J74" s="148" t="s">
        <v>424</v>
      </c>
      <c r="K74" s="261"/>
      <c r="L74" s="263"/>
      <c r="M74" s="160"/>
      <c r="N74" s="93"/>
      <c r="O74" s="90"/>
      <c r="P74" s="148" t="s">
        <v>424</v>
      </c>
      <c r="Q74" s="93"/>
      <c r="R74" s="90"/>
    </row>
    <row r="75" spans="1:18" s="111" customFormat="1" ht="13.5">
      <c r="A75" s="97"/>
      <c r="B75" s="150"/>
      <c r="C75" s="90"/>
      <c r="D75" s="148" t="s">
        <v>424</v>
      </c>
      <c r="E75" s="93"/>
      <c r="F75" s="90"/>
      <c r="G75" s="97" t="s">
        <v>412</v>
      </c>
      <c r="H75" s="98">
        <v>210</v>
      </c>
      <c r="I75" s="90"/>
      <c r="J75" s="97"/>
      <c r="K75" s="261"/>
      <c r="L75" s="262"/>
      <c r="M75" s="162"/>
      <c r="N75" s="98"/>
      <c r="O75" s="90"/>
      <c r="P75" s="162" t="s">
        <v>289</v>
      </c>
      <c r="Q75" s="98">
        <v>80</v>
      </c>
      <c r="R75" s="90"/>
    </row>
    <row r="76" spans="1:18" s="111" customFormat="1" ht="13.5">
      <c r="A76" s="303"/>
      <c r="B76" s="307">
        <f>SUM(B52:B75)</f>
        <v>0</v>
      </c>
      <c r="C76" s="155">
        <f>SUM(C52:C75)</f>
        <v>0</v>
      </c>
      <c r="D76" s="97" t="s">
        <v>373</v>
      </c>
      <c r="E76" s="98">
        <v>50</v>
      </c>
      <c r="F76" s="90"/>
      <c r="G76" s="163"/>
      <c r="H76" s="98"/>
      <c r="I76" s="90"/>
      <c r="J76" s="162"/>
      <c r="K76" s="261"/>
      <c r="L76" s="263"/>
      <c r="M76" s="162"/>
      <c r="N76" s="98"/>
      <c r="O76" s="90"/>
      <c r="P76" s="162" t="s">
        <v>288</v>
      </c>
      <c r="Q76" s="98">
        <v>80</v>
      </c>
      <c r="R76" s="90"/>
    </row>
    <row r="77" spans="1:18" s="111" customFormat="1" ht="13.5">
      <c r="A77" s="322"/>
      <c r="B77" s="149"/>
      <c r="C77" s="90"/>
      <c r="D77" s="97" t="s">
        <v>412</v>
      </c>
      <c r="E77" s="150">
        <v>270</v>
      </c>
      <c r="F77" s="90"/>
      <c r="G77" s="163"/>
      <c r="H77" s="98"/>
      <c r="I77" s="90"/>
      <c r="J77" s="162"/>
      <c r="K77" s="261"/>
      <c r="L77" s="263"/>
      <c r="M77" s="162"/>
      <c r="N77" s="98"/>
      <c r="O77" s="90"/>
      <c r="P77" s="162" t="s">
        <v>390</v>
      </c>
      <c r="Q77" s="98">
        <v>130</v>
      </c>
      <c r="R77" s="90"/>
    </row>
    <row r="78" spans="1:18" s="111" customFormat="1" ht="13.5">
      <c r="A78" s="97"/>
      <c r="B78" s="150"/>
      <c r="C78" s="90"/>
      <c r="D78" s="163"/>
      <c r="E78" s="98"/>
      <c r="F78" s="90"/>
      <c r="G78" s="163"/>
      <c r="H78" s="98"/>
      <c r="I78" s="90"/>
      <c r="J78" s="162"/>
      <c r="K78" s="261"/>
      <c r="L78" s="263"/>
      <c r="M78" s="162"/>
      <c r="N78" s="98"/>
      <c r="O78" s="90"/>
      <c r="P78" s="162" t="s">
        <v>98</v>
      </c>
      <c r="Q78" s="98">
        <v>3070</v>
      </c>
      <c r="R78" s="90"/>
    </row>
    <row r="79" spans="1:18" s="111" customFormat="1" ht="13.5">
      <c r="A79" s="97"/>
      <c r="B79" s="150"/>
      <c r="C79" s="90"/>
      <c r="D79" s="97"/>
      <c r="E79" s="150"/>
      <c r="F79" s="90"/>
      <c r="G79" s="163"/>
      <c r="H79" s="98"/>
      <c r="I79" s="90"/>
      <c r="J79" s="162"/>
      <c r="K79" s="261"/>
      <c r="L79" s="263"/>
      <c r="M79" s="162"/>
      <c r="N79" s="98"/>
      <c r="O79" s="90"/>
      <c r="P79" s="162"/>
      <c r="Q79" s="98"/>
      <c r="R79" s="90"/>
    </row>
    <row r="80" spans="1:18" s="111" customFormat="1" ht="13.5">
      <c r="A80" s="97"/>
      <c r="B80" s="150"/>
      <c r="C80" s="90"/>
      <c r="D80" s="97"/>
      <c r="E80" s="150"/>
      <c r="F80" s="90"/>
      <c r="G80" s="162"/>
      <c r="H80" s="98"/>
      <c r="I80" s="90"/>
      <c r="J80" s="162"/>
      <c r="K80" s="261"/>
      <c r="L80" s="263"/>
      <c r="M80" s="162"/>
      <c r="N80" s="98"/>
      <c r="O80" s="90"/>
      <c r="P80" s="162"/>
      <c r="Q80" s="98"/>
      <c r="R80" s="90"/>
    </row>
    <row r="81" spans="1:18" s="111" customFormat="1" ht="13.5">
      <c r="A81" s="97"/>
      <c r="B81" s="150"/>
      <c r="C81" s="90"/>
      <c r="D81" s="97"/>
      <c r="E81" s="150"/>
      <c r="F81" s="90"/>
      <c r="G81" s="162"/>
      <c r="H81" s="98"/>
      <c r="I81" s="90"/>
      <c r="J81" s="162"/>
      <c r="K81" s="261"/>
      <c r="L81" s="263"/>
      <c r="M81" s="162"/>
      <c r="N81" s="98"/>
      <c r="O81" s="90"/>
      <c r="P81" s="162" t="s">
        <v>373</v>
      </c>
      <c r="Q81" s="98"/>
      <c r="R81" s="90"/>
    </row>
    <row r="82" spans="1:18" s="111" customFormat="1" ht="13.5">
      <c r="A82" s="97"/>
      <c r="B82" s="150"/>
      <c r="C82" s="90"/>
      <c r="D82" s="303" t="s">
        <v>456</v>
      </c>
      <c r="E82" s="307">
        <f>SUM(E76:E81)</f>
        <v>320</v>
      </c>
      <c r="F82" s="155">
        <f>SUM(F76:F81)</f>
        <v>0</v>
      </c>
      <c r="G82" s="303" t="s">
        <v>456</v>
      </c>
      <c r="H82" s="310">
        <f>SUM(H75:H81)</f>
        <v>210</v>
      </c>
      <c r="I82" s="155">
        <f>SUM(I75:I81)</f>
        <v>0</v>
      </c>
      <c r="J82" s="162"/>
      <c r="K82" s="261"/>
      <c r="L82" s="263"/>
      <c r="M82" s="162"/>
      <c r="N82" s="98"/>
      <c r="O82" s="90"/>
      <c r="P82" s="303" t="s">
        <v>456</v>
      </c>
      <c r="Q82" s="310">
        <f>SUM(Q75:Q81)</f>
        <v>3360</v>
      </c>
      <c r="R82" s="155">
        <f>SUM(R75:R81)</f>
        <v>0</v>
      </c>
    </row>
    <row r="83" spans="1:18" s="111" customFormat="1" ht="13.5">
      <c r="A83" s="97"/>
      <c r="B83" s="150"/>
      <c r="C83" s="90"/>
      <c r="D83" s="148" t="s">
        <v>423</v>
      </c>
      <c r="E83" s="149"/>
      <c r="F83" s="90"/>
      <c r="G83" s="148" t="s">
        <v>423</v>
      </c>
      <c r="H83" s="93"/>
      <c r="I83" s="90"/>
      <c r="J83" s="162"/>
      <c r="K83" s="261"/>
      <c r="L83" s="263"/>
      <c r="M83" s="162"/>
      <c r="N83" s="98"/>
      <c r="O83" s="90"/>
      <c r="P83" s="148" t="s">
        <v>423</v>
      </c>
      <c r="Q83" s="93"/>
      <c r="R83" s="90"/>
    </row>
    <row r="84" spans="1:18" s="111" customFormat="1" ht="13.5">
      <c r="A84" s="97"/>
      <c r="B84" s="150"/>
      <c r="C84" s="90"/>
      <c r="D84" s="97" t="s">
        <v>120</v>
      </c>
      <c r="E84" s="150"/>
      <c r="F84" s="90"/>
      <c r="G84" s="284" t="s">
        <v>513</v>
      </c>
      <c r="H84" s="98">
        <v>390</v>
      </c>
      <c r="I84" s="90"/>
      <c r="J84" s="162"/>
      <c r="K84" s="261"/>
      <c r="L84" s="263"/>
      <c r="M84" s="162"/>
      <c r="N84" s="98"/>
      <c r="O84" s="90"/>
      <c r="P84" s="362" t="s">
        <v>560</v>
      </c>
      <c r="Q84" s="98">
        <v>350</v>
      </c>
      <c r="R84" s="90"/>
    </row>
    <row r="85" spans="1:18" s="111" customFormat="1" ht="13.5">
      <c r="A85" s="303"/>
      <c r="B85" s="307">
        <f>SUM(B78:B84)</f>
        <v>0</v>
      </c>
      <c r="C85" s="155">
        <f>SUM(C78:C84)</f>
        <v>0</v>
      </c>
      <c r="D85" s="97"/>
      <c r="E85" s="150"/>
      <c r="F85" s="90"/>
      <c r="G85" s="97" t="s">
        <v>458</v>
      </c>
      <c r="H85" s="98">
        <v>30</v>
      </c>
      <c r="I85" s="90"/>
      <c r="J85" s="162"/>
      <c r="K85" s="261"/>
      <c r="L85" s="263"/>
      <c r="M85" s="162"/>
      <c r="N85" s="98"/>
      <c r="O85" s="90"/>
      <c r="P85" s="162" t="s">
        <v>120</v>
      </c>
      <c r="Q85" s="98">
        <v>1080</v>
      </c>
      <c r="R85" s="90"/>
    </row>
    <row r="86" spans="1:18" s="111" customFormat="1" ht="13.5">
      <c r="A86" s="87"/>
      <c r="B86" s="149"/>
      <c r="C86" s="90"/>
      <c r="D86" s="233"/>
      <c r="E86" s="150"/>
      <c r="F86" s="90"/>
      <c r="G86" s="97" t="s">
        <v>128</v>
      </c>
      <c r="H86" s="98">
        <v>60</v>
      </c>
      <c r="I86" s="90"/>
      <c r="J86" s="162"/>
      <c r="K86" s="261"/>
      <c r="L86" s="263"/>
      <c r="M86" s="162"/>
      <c r="N86" s="98"/>
      <c r="O86" s="90"/>
      <c r="P86" s="363" t="s">
        <v>561</v>
      </c>
      <c r="Q86" s="98">
        <v>720</v>
      </c>
      <c r="R86" s="90"/>
    </row>
    <row r="87" spans="1:18" s="111" customFormat="1" ht="13.5">
      <c r="A87" s="97"/>
      <c r="B87" s="98"/>
      <c r="C87" s="90"/>
      <c r="D87" s="97"/>
      <c r="E87" s="98"/>
      <c r="F87" s="90"/>
      <c r="G87" s="162"/>
      <c r="H87" s="98"/>
      <c r="I87" s="90"/>
      <c r="J87" s="303" t="s">
        <v>456</v>
      </c>
      <c r="K87" s="323">
        <f>SUM(K75:K86)</f>
        <v>0</v>
      </c>
      <c r="L87" s="324">
        <f>SUM(L75:L86)</f>
        <v>0</v>
      </c>
      <c r="M87" s="162"/>
      <c r="N87" s="98"/>
      <c r="O87" s="90"/>
      <c r="P87" s="162" t="s">
        <v>129</v>
      </c>
      <c r="Q87" s="98">
        <v>360</v>
      </c>
      <c r="R87" s="90"/>
    </row>
    <row r="88" spans="1:18" s="111" customFormat="1" ht="13.5">
      <c r="A88" s="97"/>
      <c r="B88" s="98"/>
      <c r="C88" s="90"/>
      <c r="D88" s="97"/>
      <c r="E88" s="98"/>
      <c r="F88" s="90"/>
      <c r="G88" s="162"/>
      <c r="H88" s="98"/>
      <c r="I88" s="90"/>
      <c r="J88" s="326" t="s">
        <v>359</v>
      </c>
      <c r="K88" s="327">
        <f>SUM(K73+K87)</f>
        <v>0</v>
      </c>
      <c r="L88" s="328">
        <f>SUM(L73+L87)</f>
        <v>0</v>
      </c>
      <c r="M88" s="329" t="s">
        <v>360</v>
      </c>
      <c r="N88" s="310">
        <f>SUM(N73)</f>
        <v>0</v>
      </c>
      <c r="O88" s="155">
        <f>SUM(O73)</f>
        <v>0</v>
      </c>
      <c r="P88" s="162" t="s">
        <v>130</v>
      </c>
      <c r="Q88" s="98">
        <v>180</v>
      </c>
      <c r="R88" s="90"/>
    </row>
    <row r="89" spans="1:18" s="111" customFormat="1" ht="13.5">
      <c r="A89" s="206"/>
      <c r="B89" s="207"/>
      <c r="C89" s="96"/>
      <c r="D89" s="222" t="s">
        <v>456</v>
      </c>
      <c r="E89" s="207">
        <f>SUM(E84:E88)</f>
        <v>0</v>
      </c>
      <c r="F89" s="96">
        <f>SUM(F84:F88)</f>
        <v>0</v>
      </c>
      <c r="G89" s="222" t="s">
        <v>456</v>
      </c>
      <c r="H89" s="207">
        <f>SUM(H84:H88)</f>
        <v>480</v>
      </c>
      <c r="I89" s="96">
        <f>SUM(I84:I88)</f>
        <v>0</v>
      </c>
      <c r="J89" s="183"/>
      <c r="K89" s="270"/>
      <c r="L89" s="271"/>
      <c r="M89" s="183"/>
      <c r="N89" s="152"/>
      <c r="O89" s="96"/>
      <c r="P89" s="222" t="s">
        <v>456</v>
      </c>
      <c r="Q89" s="207">
        <v>2690</v>
      </c>
      <c r="R89" s="96">
        <f>SUM(R84:R88)</f>
        <v>0</v>
      </c>
    </row>
    <row r="90" spans="1:18" s="111" customFormat="1" ht="14.25" thickBot="1">
      <c r="A90" s="186" t="s">
        <v>18</v>
      </c>
      <c r="B90" s="187">
        <f>SUM(B76+B85)</f>
        <v>0</v>
      </c>
      <c r="C90" s="223">
        <f>SUM(C76+C85)</f>
        <v>0</v>
      </c>
      <c r="D90" s="186" t="s">
        <v>18</v>
      </c>
      <c r="E90" s="187">
        <f>SUM(E74+E82+E89)</f>
        <v>7900</v>
      </c>
      <c r="F90" s="223">
        <f>SUM(F74+F82+F89)</f>
        <v>0</v>
      </c>
      <c r="G90" s="186" t="s">
        <v>18</v>
      </c>
      <c r="H90" s="187">
        <f>SUM(H73+H82+H89)</f>
        <v>6290</v>
      </c>
      <c r="I90" s="223">
        <f>SUM(I73+I82+I89)</f>
        <v>0</v>
      </c>
      <c r="J90" s="186"/>
      <c r="K90" s="272"/>
      <c r="L90" s="273"/>
      <c r="M90" s="274" t="s">
        <v>18</v>
      </c>
      <c r="N90" s="187">
        <f>SUM(K88+N88)</f>
        <v>0</v>
      </c>
      <c r="O90" s="223">
        <f>SUM(L88+O88)</f>
        <v>0</v>
      </c>
      <c r="P90" s="274" t="s">
        <v>18</v>
      </c>
      <c r="Q90" s="187">
        <f>SUM(Q73+Q82+Q89)</f>
        <v>38200</v>
      </c>
      <c r="R90" s="223">
        <f>SUM(R73+R82+R89)</f>
        <v>0</v>
      </c>
    </row>
    <row r="91" spans="1:2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11"/>
      <c r="T91" s="111"/>
    </row>
    <row r="92" spans="1:20" ht="15" customHeight="1">
      <c r="A92" s="11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11"/>
      <c r="T92" s="111"/>
    </row>
  </sheetData>
  <sheetProtection/>
  <mergeCells count="2">
    <mergeCell ref="F2:I2"/>
    <mergeCell ref="N2:O2"/>
  </mergeCells>
  <conditionalFormatting sqref="C8:C22 F8:F22 I8:I22 L8:L22 O8:O22 R8:R22 C29:C36 I29:I36 L29:L36 O29:O36 F29:F33 F35:F36 R29:R32 R34:R36 R74:R78 R80:R81">
    <cfRule type="cellIs" priority="5" dxfId="22" operator="greaterThan" stopIfTrue="1">
      <formula>B8</formula>
    </cfRule>
  </conditionalFormatting>
  <conditionalFormatting sqref="C43:C44 F43:F44 I43:I44 L43:L44 O43:O44 R43:R44 C51:C89 F51:F73 F75:F81 F83:F88 I51:I72 I74:I81 I83:I88 L51:L72 L74:L86 O51:O72 O74:O87 R51:R72 R83:R88">
    <cfRule type="cellIs" priority="4" dxfId="22" operator="greaterThan" stopIfTrue="1">
      <formula>B43</formula>
    </cfRule>
  </conditionalFormatting>
  <conditionalFormatting sqref="F34">
    <cfRule type="cellIs" priority="3" dxfId="22" operator="greaterThan" stopIfTrue="1">
      <formula>E34</formula>
    </cfRule>
  </conditionalFormatting>
  <conditionalFormatting sqref="R33">
    <cfRule type="cellIs" priority="2" dxfId="22" operator="greaterThan" stopIfTrue="1">
      <formula>Q33</formula>
    </cfRule>
  </conditionalFormatting>
  <conditionalFormatting sqref="R79">
    <cfRule type="cellIs" priority="1" dxfId="22" operator="greaterThan" stopIfTrue="1">
      <formula>Q79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No．3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workbookViewId="0" topLeftCell="A1">
      <selection activeCell="K84" sqref="K84"/>
    </sheetView>
  </sheetViews>
  <sheetFormatPr defaultColWidth="8.87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6384" width="8.87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274</v>
      </c>
      <c r="G1" s="105"/>
      <c r="H1" s="105"/>
      <c r="I1" s="103"/>
      <c r="J1" s="106" t="s">
        <v>1</v>
      </c>
      <c r="K1" s="107" t="s">
        <v>2</v>
      </c>
      <c r="L1" s="108"/>
      <c r="M1" s="103"/>
      <c r="N1" s="107" t="s">
        <v>275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70" t="str">
        <f>'広島市中区・南区・東区・安芸区・安佐南区'!F2</f>
        <v>令和　　　年　　　月　　　日</v>
      </c>
      <c r="G2" s="371"/>
      <c r="H2" s="371"/>
      <c r="I2" s="372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73"/>
      <c r="O2" s="374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319</v>
      </c>
      <c r="Q3" s="111"/>
      <c r="R3" s="111"/>
    </row>
    <row r="4" spans="1:19" ht="16.5" customHeight="1" thickBot="1">
      <c r="A4" s="314" t="s">
        <v>582</v>
      </c>
      <c r="B4" s="121"/>
      <c r="C4" s="122" t="s">
        <v>315</v>
      </c>
      <c r="D4" s="123" t="s">
        <v>132</v>
      </c>
      <c r="E4" s="124"/>
      <c r="F4" s="125" t="s">
        <v>4</v>
      </c>
      <c r="G4" s="126">
        <f>SUM(B25,E25,H25,K25,N25,Q25)</f>
        <v>38910</v>
      </c>
      <c r="H4" s="127" t="s">
        <v>5</v>
      </c>
      <c r="I4" s="128">
        <f>SUM(C25,F25,I25,L25,O25,R25)</f>
        <v>0</v>
      </c>
      <c r="J4" s="9"/>
      <c r="K4" s="129"/>
      <c r="L4" s="130" t="s">
        <v>303</v>
      </c>
      <c r="M4" s="131">
        <f>I4+I27+I38+I53+I71</f>
        <v>0</v>
      </c>
      <c r="N4" s="111"/>
      <c r="O4" s="111"/>
      <c r="P4" s="132" t="s">
        <v>320</v>
      </c>
      <c r="Q4" s="111"/>
      <c r="R4" s="111"/>
      <c r="S4" s="111"/>
    </row>
    <row r="5" spans="1:19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309</v>
      </c>
      <c r="K6" s="134"/>
      <c r="L6" s="135"/>
      <c r="M6" s="136" t="s">
        <v>9</v>
      </c>
      <c r="N6" s="134"/>
      <c r="O6" s="135"/>
      <c r="P6" s="137" t="s">
        <v>10</v>
      </c>
      <c r="Q6" s="105"/>
      <c r="R6" s="109"/>
      <c r="S6" s="111"/>
    </row>
    <row r="7" spans="1:19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44" t="s">
        <v>12</v>
      </c>
      <c r="R7" s="145"/>
      <c r="S7" s="111"/>
    </row>
    <row r="8" spans="1:18" s="111" customFormat="1" ht="13.5">
      <c r="A8" s="85"/>
      <c r="B8" s="177"/>
      <c r="C8" s="90"/>
      <c r="D8" s="85"/>
      <c r="E8" s="177"/>
      <c r="F8" s="90"/>
      <c r="G8" s="85" t="s">
        <v>133</v>
      </c>
      <c r="H8" s="89">
        <v>1450</v>
      </c>
      <c r="I8" s="90"/>
      <c r="J8" s="85"/>
      <c r="K8" s="89"/>
      <c r="L8" s="90"/>
      <c r="M8" s="85"/>
      <c r="N8" s="89"/>
      <c r="O8" s="90"/>
      <c r="P8" s="85" t="s">
        <v>413</v>
      </c>
      <c r="Q8" s="89">
        <v>6360</v>
      </c>
      <c r="R8" s="90"/>
    </row>
    <row r="9" spans="1:18" s="111" customFormat="1" ht="13.5">
      <c r="A9" s="202"/>
      <c r="B9" s="177"/>
      <c r="C9" s="90"/>
      <c r="D9" s="85"/>
      <c r="E9" s="177"/>
      <c r="F9" s="90"/>
      <c r="G9" s="85" t="s">
        <v>134</v>
      </c>
      <c r="H9" s="89">
        <v>640</v>
      </c>
      <c r="I9" s="90"/>
      <c r="J9" s="85"/>
      <c r="K9" s="89"/>
      <c r="L9" s="90"/>
      <c r="M9" s="85"/>
      <c r="N9" s="89"/>
      <c r="O9" s="90"/>
      <c r="P9" s="85" t="s">
        <v>135</v>
      </c>
      <c r="Q9" s="89">
        <v>3000</v>
      </c>
      <c r="R9" s="90"/>
    </row>
    <row r="10" spans="1:18" s="111" customFormat="1" ht="13.5">
      <c r="A10" s="202"/>
      <c r="B10" s="177"/>
      <c r="C10" s="90"/>
      <c r="D10" s="85"/>
      <c r="E10" s="177"/>
      <c r="F10" s="90"/>
      <c r="G10" s="85" t="s">
        <v>371</v>
      </c>
      <c r="H10" s="89">
        <v>1100</v>
      </c>
      <c r="I10" s="90"/>
      <c r="J10" s="85"/>
      <c r="K10" s="89"/>
      <c r="L10" s="90"/>
      <c r="M10" s="85"/>
      <c r="N10" s="89"/>
      <c r="O10" s="90"/>
      <c r="P10" s="85" t="s">
        <v>137</v>
      </c>
      <c r="Q10" s="89">
        <v>3630</v>
      </c>
      <c r="R10" s="90"/>
    </row>
    <row r="11" spans="1:18" s="111" customFormat="1" ht="13.5">
      <c r="A11" s="85"/>
      <c r="B11" s="177"/>
      <c r="C11" s="90"/>
      <c r="D11" s="85"/>
      <c r="E11" s="177"/>
      <c r="F11" s="90"/>
      <c r="G11" s="85" t="s">
        <v>138</v>
      </c>
      <c r="H11" s="89">
        <v>40</v>
      </c>
      <c r="I11" s="90"/>
      <c r="J11" s="85"/>
      <c r="K11" s="89"/>
      <c r="L11" s="90"/>
      <c r="M11" s="85"/>
      <c r="N11" s="89"/>
      <c r="O11" s="90"/>
      <c r="P11" s="85" t="s">
        <v>139</v>
      </c>
      <c r="Q11" s="89">
        <v>1750</v>
      </c>
      <c r="R11" s="90"/>
    </row>
    <row r="12" spans="1:18" s="111" customFormat="1" ht="13.5">
      <c r="A12" s="85"/>
      <c r="B12" s="177"/>
      <c r="C12" s="90"/>
      <c r="D12" s="85"/>
      <c r="E12" s="177"/>
      <c r="F12" s="90"/>
      <c r="G12" s="85" t="s">
        <v>140</v>
      </c>
      <c r="H12" s="89">
        <v>180</v>
      </c>
      <c r="I12" s="90"/>
      <c r="J12" s="85"/>
      <c r="K12" s="89"/>
      <c r="L12" s="90"/>
      <c r="M12" s="85"/>
      <c r="N12" s="89"/>
      <c r="O12" s="90"/>
      <c r="P12" s="85" t="s">
        <v>141</v>
      </c>
      <c r="Q12" s="89">
        <v>2620</v>
      </c>
      <c r="R12" s="90"/>
    </row>
    <row r="13" spans="1:18" s="111" customFormat="1" ht="13.5">
      <c r="A13" s="85"/>
      <c r="B13" s="177"/>
      <c r="C13" s="90"/>
      <c r="D13" s="85"/>
      <c r="E13" s="177"/>
      <c r="F13" s="90"/>
      <c r="G13" s="85" t="s">
        <v>442</v>
      </c>
      <c r="H13" s="89">
        <v>410</v>
      </c>
      <c r="I13" s="90"/>
      <c r="J13" s="85"/>
      <c r="K13" s="89"/>
      <c r="L13" s="90"/>
      <c r="M13" s="85"/>
      <c r="N13" s="89"/>
      <c r="O13" s="90"/>
      <c r="P13" s="85" t="s">
        <v>142</v>
      </c>
      <c r="Q13" s="89">
        <v>1650</v>
      </c>
      <c r="R13" s="90"/>
    </row>
    <row r="14" spans="1:18" s="111" customFormat="1" ht="13.5">
      <c r="A14" s="85"/>
      <c r="B14" s="177"/>
      <c r="C14" s="90"/>
      <c r="D14" s="85"/>
      <c r="E14" s="177"/>
      <c r="F14" s="90"/>
      <c r="G14" s="85" t="s">
        <v>121</v>
      </c>
      <c r="H14" s="89">
        <v>740</v>
      </c>
      <c r="I14" s="90"/>
      <c r="J14" s="85"/>
      <c r="K14" s="89"/>
      <c r="L14" s="90"/>
      <c r="M14" s="85"/>
      <c r="N14" s="89"/>
      <c r="O14" s="90"/>
      <c r="P14" s="85" t="s">
        <v>136</v>
      </c>
      <c r="Q14" s="89">
        <v>3520</v>
      </c>
      <c r="R14" s="90"/>
    </row>
    <row r="15" spans="1:18" s="111" customFormat="1" ht="13.5">
      <c r="A15" s="85"/>
      <c r="B15" s="177"/>
      <c r="C15" s="90"/>
      <c r="D15" s="85"/>
      <c r="E15" s="177"/>
      <c r="F15" s="90"/>
      <c r="G15" s="85"/>
      <c r="H15" s="89"/>
      <c r="I15" s="90"/>
      <c r="J15" s="85"/>
      <c r="K15" s="89"/>
      <c r="L15" s="90"/>
      <c r="M15" s="85"/>
      <c r="N15" s="89"/>
      <c r="O15" s="90"/>
      <c r="P15" s="85" t="s">
        <v>447</v>
      </c>
      <c r="Q15" s="89">
        <v>760</v>
      </c>
      <c r="R15" s="90"/>
    </row>
    <row r="16" spans="1:18" s="111" customFormat="1" ht="13.5">
      <c r="A16" s="85"/>
      <c r="B16" s="177"/>
      <c r="C16" s="90"/>
      <c r="D16" s="85"/>
      <c r="E16" s="177"/>
      <c r="F16" s="90"/>
      <c r="G16" s="85"/>
      <c r="H16" s="89"/>
      <c r="I16" s="90"/>
      <c r="J16" s="85"/>
      <c r="K16" s="89"/>
      <c r="L16" s="90"/>
      <c r="M16" s="85"/>
      <c r="N16" s="89"/>
      <c r="O16" s="90"/>
      <c r="P16" s="85" t="s">
        <v>448</v>
      </c>
      <c r="Q16" s="89">
        <v>1700</v>
      </c>
      <c r="R16" s="90"/>
    </row>
    <row r="17" spans="1:18" s="111" customFormat="1" ht="13.5">
      <c r="A17" s="85"/>
      <c r="B17" s="177"/>
      <c r="C17" s="90"/>
      <c r="D17" s="85"/>
      <c r="E17" s="177"/>
      <c r="F17" s="90"/>
      <c r="G17" s="84"/>
      <c r="H17" s="89"/>
      <c r="I17" s="90"/>
      <c r="J17" s="84"/>
      <c r="K17" s="89"/>
      <c r="L17" s="90"/>
      <c r="M17" s="84"/>
      <c r="N17" s="89"/>
      <c r="O17" s="90"/>
      <c r="P17" s="202" t="s">
        <v>506</v>
      </c>
      <c r="Q17" s="89">
        <v>5050</v>
      </c>
      <c r="R17" s="90"/>
    </row>
    <row r="18" spans="1:18" s="111" customFormat="1" ht="13.5">
      <c r="A18" s="85"/>
      <c r="B18" s="177"/>
      <c r="C18" s="90"/>
      <c r="D18" s="85"/>
      <c r="E18" s="177"/>
      <c r="F18" s="90"/>
      <c r="G18" s="84"/>
      <c r="H18" s="89"/>
      <c r="I18" s="90"/>
      <c r="J18" s="84"/>
      <c r="K18" s="89"/>
      <c r="L18" s="90"/>
      <c r="M18" s="84"/>
      <c r="N18" s="89"/>
      <c r="O18" s="90"/>
      <c r="P18" s="85"/>
      <c r="Q18" s="89"/>
      <c r="R18" s="90"/>
    </row>
    <row r="19" spans="1:18" s="111" customFormat="1" ht="13.5">
      <c r="A19" s="85"/>
      <c r="B19" s="177"/>
      <c r="C19" s="90"/>
      <c r="D19" s="85"/>
      <c r="E19" s="177"/>
      <c r="F19" s="90"/>
      <c r="G19" s="84"/>
      <c r="H19" s="89"/>
      <c r="I19" s="90"/>
      <c r="J19" s="84"/>
      <c r="K19" s="89"/>
      <c r="L19" s="90"/>
      <c r="M19" s="84"/>
      <c r="N19" s="89"/>
      <c r="O19" s="90"/>
      <c r="P19" s="85" t="s">
        <v>143</v>
      </c>
      <c r="Q19" s="89">
        <v>530</v>
      </c>
      <c r="R19" s="90"/>
    </row>
    <row r="20" spans="1:18" s="111" customFormat="1" ht="13.5">
      <c r="A20" s="85"/>
      <c r="B20" s="177"/>
      <c r="C20" s="90"/>
      <c r="D20" s="85"/>
      <c r="E20" s="177"/>
      <c r="F20" s="90"/>
      <c r="G20" s="84"/>
      <c r="H20" s="89"/>
      <c r="I20" s="90"/>
      <c r="J20" s="84"/>
      <c r="K20" s="89"/>
      <c r="L20" s="90"/>
      <c r="M20" s="84"/>
      <c r="N20" s="89"/>
      <c r="O20" s="90"/>
      <c r="P20" s="85" t="s">
        <v>144</v>
      </c>
      <c r="Q20" s="89">
        <v>700</v>
      </c>
      <c r="R20" s="90"/>
    </row>
    <row r="21" spans="1:18" s="111" customFormat="1" ht="13.5">
      <c r="A21" s="85"/>
      <c r="B21" s="177"/>
      <c r="C21" s="90"/>
      <c r="D21" s="85"/>
      <c r="E21" s="177"/>
      <c r="F21" s="90"/>
      <c r="G21" s="84"/>
      <c r="H21" s="89"/>
      <c r="I21" s="90"/>
      <c r="J21" s="84"/>
      <c r="K21" s="89"/>
      <c r="L21" s="90"/>
      <c r="M21" s="84"/>
      <c r="N21" s="89"/>
      <c r="O21" s="90"/>
      <c r="P21" s="85" t="s">
        <v>145</v>
      </c>
      <c r="Q21" s="89">
        <v>570</v>
      </c>
      <c r="R21" s="90"/>
    </row>
    <row r="22" spans="1:18" s="111" customFormat="1" ht="13.5">
      <c r="A22" s="85"/>
      <c r="B22" s="177"/>
      <c r="C22" s="90"/>
      <c r="D22" s="85"/>
      <c r="E22" s="177"/>
      <c r="F22" s="90"/>
      <c r="G22" s="84"/>
      <c r="H22" s="89"/>
      <c r="I22" s="90"/>
      <c r="J22" s="84"/>
      <c r="K22" s="89"/>
      <c r="L22" s="90"/>
      <c r="M22" s="84"/>
      <c r="N22" s="89"/>
      <c r="O22" s="90"/>
      <c r="P22" s="85" t="s">
        <v>146</v>
      </c>
      <c r="Q22" s="89">
        <v>670</v>
      </c>
      <c r="R22" s="90"/>
    </row>
    <row r="23" spans="1:18" s="111" customFormat="1" ht="13.5">
      <c r="A23" s="85"/>
      <c r="B23" s="177"/>
      <c r="C23" s="90"/>
      <c r="D23" s="85"/>
      <c r="E23" s="177"/>
      <c r="F23" s="90"/>
      <c r="G23" s="84"/>
      <c r="H23" s="89"/>
      <c r="I23" s="90"/>
      <c r="J23" s="84"/>
      <c r="K23" s="89"/>
      <c r="L23" s="90"/>
      <c r="M23" s="84"/>
      <c r="N23" s="89"/>
      <c r="O23" s="90"/>
      <c r="P23" s="85" t="s">
        <v>122</v>
      </c>
      <c r="Q23" s="89">
        <v>1840</v>
      </c>
      <c r="R23" s="90"/>
    </row>
    <row r="24" spans="1:18" s="111" customFormat="1" ht="13.5">
      <c r="A24" s="181"/>
      <c r="B24" s="226"/>
      <c r="C24" s="96"/>
      <c r="D24" s="181"/>
      <c r="E24" s="226"/>
      <c r="F24" s="96"/>
      <c r="G24" s="180"/>
      <c r="H24" s="226"/>
      <c r="I24" s="96"/>
      <c r="J24" s="180"/>
      <c r="K24" s="226"/>
      <c r="L24" s="96"/>
      <c r="M24" s="180"/>
      <c r="N24" s="226"/>
      <c r="O24" s="96"/>
      <c r="P24" s="180"/>
      <c r="Q24" s="212"/>
      <c r="R24" s="96"/>
    </row>
    <row r="25" spans="1:18" s="111" customFormat="1" ht="14.25" thickBot="1">
      <c r="A25" s="185" t="s">
        <v>18</v>
      </c>
      <c r="B25" s="214">
        <f>SUM(B8:B24)</f>
        <v>0</v>
      </c>
      <c r="C25" s="223">
        <f>SUM(C8:C24)</f>
        <v>0</v>
      </c>
      <c r="D25" s="185" t="s">
        <v>18</v>
      </c>
      <c r="E25" s="214">
        <f>SUM(E8:E24)</f>
        <v>0</v>
      </c>
      <c r="F25" s="223">
        <f>SUM(F8:F24)</f>
        <v>0</v>
      </c>
      <c r="G25" s="185" t="s">
        <v>18</v>
      </c>
      <c r="H25" s="214">
        <f>SUM(H8:H24)</f>
        <v>4560</v>
      </c>
      <c r="I25" s="223">
        <f>SUM(I8:I24)</f>
        <v>0</v>
      </c>
      <c r="J25" s="185" t="s">
        <v>18</v>
      </c>
      <c r="K25" s="214">
        <f>SUM(K8:K24)</f>
        <v>0</v>
      </c>
      <c r="L25" s="223">
        <f>SUM(L8:L24)</f>
        <v>0</v>
      </c>
      <c r="M25" s="185" t="s">
        <v>18</v>
      </c>
      <c r="N25" s="214">
        <f>SUM(N8:N24)</f>
        <v>0</v>
      </c>
      <c r="O25" s="223">
        <f>SUM(O8:O24)</f>
        <v>0</v>
      </c>
      <c r="P25" s="185" t="s">
        <v>18</v>
      </c>
      <c r="Q25" s="214">
        <f>SUM(Q8:Q24)</f>
        <v>34350</v>
      </c>
      <c r="R25" s="223">
        <f>SUM(R8:R24)</f>
        <v>0</v>
      </c>
    </row>
    <row r="26" spans="7:14" s="111" customFormat="1" ht="9" customHeight="1" thickBot="1">
      <c r="G26" s="119"/>
      <c r="M26" s="120"/>
      <c r="N26" s="227"/>
    </row>
    <row r="27" spans="1:14" s="111" customFormat="1" ht="16.5" customHeight="1" thickBot="1">
      <c r="A27" s="314" t="s">
        <v>582</v>
      </c>
      <c r="B27" s="121"/>
      <c r="C27" s="122" t="s">
        <v>316</v>
      </c>
      <c r="D27" s="123" t="s">
        <v>149</v>
      </c>
      <c r="E27" s="124"/>
      <c r="F27" s="125" t="s">
        <v>4</v>
      </c>
      <c r="G27" s="126">
        <f>SUM(B36,E36,H36,K36,N36,Q36)</f>
        <v>6740</v>
      </c>
      <c r="H27" s="127" t="s">
        <v>5</v>
      </c>
      <c r="I27" s="128">
        <f>SUM(C36,F36,I36,L36,O36,R36)</f>
        <v>0</v>
      </c>
      <c r="J27" s="9"/>
      <c r="K27" s="129"/>
      <c r="L27" s="192"/>
      <c r="M27" s="193"/>
      <c r="N27" s="194"/>
    </row>
    <row r="28" s="111" customFormat="1" ht="5.25" customHeight="1" thickBot="1"/>
    <row r="29" spans="1:18" s="111" customFormat="1" ht="15.75" customHeight="1">
      <c r="A29" s="133" t="s">
        <v>6</v>
      </c>
      <c r="B29" s="134"/>
      <c r="C29" s="135"/>
      <c r="D29" s="136" t="s">
        <v>7</v>
      </c>
      <c r="E29" s="134"/>
      <c r="F29" s="135"/>
      <c r="G29" s="136" t="s">
        <v>8</v>
      </c>
      <c r="H29" s="134"/>
      <c r="I29" s="135"/>
      <c r="J29" s="136" t="s">
        <v>309</v>
      </c>
      <c r="K29" s="134"/>
      <c r="L29" s="135"/>
      <c r="M29" s="136" t="s">
        <v>9</v>
      </c>
      <c r="N29" s="134"/>
      <c r="O29" s="135"/>
      <c r="P29" s="137" t="s">
        <v>10</v>
      </c>
      <c r="Q29" s="105"/>
      <c r="R29" s="109"/>
    </row>
    <row r="30" spans="1:18" s="111" customFormat="1" ht="14.25" customHeight="1">
      <c r="A30" s="138" t="s">
        <v>11</v>
      </c>
      <c r="B30" s="139" t="s">
        <v>12</v>
      </c>
      <c r="C30" s="140"/>
      <c r="D30" s="138" t="s">
        <v>11</v>
      </c>
      <c r="E30" s="139" t="s">
        <v>12</v>
      </c>
      <c r="F30" s="140"/>
      <c r="G30" s="138" t="s">
        <v>11</v>
      </c>
      <c r="H30" s="139" t="s">
        <v>12</v>
      </c>
      <c r="I30" s="140"/>
      <c r="J30" s="138" t="s">
        <v>11</v>
      </c>
      <c r="K30" s="139" t="s">
        <v>12</v>
      </c>
      <c r="L30" s="140"/>
      <c r="M30" s="138" t="s">
        <v>11</v>
      </c>
      <c r="N30" s="139" t="s">
        <v>12</v>
      </c>
      <c r="O30" s="140"/>
      <c r="P30" s="143" t="s">
        <v>11</v>
      </c>
      <c r="Q30" s="144" t="s">
        <v>12</v>
      </c>
      <c r="R30" s="145"/>
    </row>
    <row r="31" spans="1:18" s="111" customFormat="1" ht="13.5">
      <c r="A31" s="85"/>
      <c r="B31" s="177"/>
      <c r="C31" s="90"/>
      <c r="D31" s="85" t="s">
        <v>154</v>
      </c>
      <c r="E31" s="177">
        <v>170</v>
      </c>
      <c r="F31" s="90"/>
      <c r="G31" s="85" t="s">
        <v>573</v>
      </c>
      <c r="H31" s="89">
        <v>1000</v>
      </c>
      <c r="I31" s="90"/>
      <c r="J31" s="85"/>
      <c r="K31" s="89"/>
      <c r="L31" s="90"/>
      <c r="M31" s="85"/>
      <c r="N31" s="89"/>
      <c r="O31" s="90"/>
      <c r="P31" s="85" t="s">
        <v>151</v>
      </c>
      <c r="Q31" s="89">
        <v>3950</v>
      </c>
      <c r="R31" s="90"/>
    </row>
    <row r="32" spans="1:18" s="111" customFormat="1" ht="13.5">
      <c r="A32" s="85"/>
      <c r="B32" s="177"/>
      <c r="C32" s="90"/>
      <c r="D32" s="85"/>
      <c r="E32" s="177"/>
      <c r="F32" s="90"/>
      <c r="G32" s="85" t="s">
        <v>363</v>
      </c>
      <c r="H32" s="89">
        <v>80</v>
      </c>
      <c r="I32" s="90"/>
      <c r="J32" s="85"/>
      <c r="K32" s="89"/>
      <c r="L32" s="90"/>
      <c r="M32" s="85"/>
      <c r="N32" s="89"/>
      <c r="O32" s="90"/>
      <c r="P32" s="85" t="s">
        <v>153</v>
      </c>
      <c r="Q32" s="89">
        <v>560</v>
      </c>
      <c r="R32" s="90"/>
    </row>
    <row r="33" spans="1:18" s="111" customFormat="1" ht="13.5">
      <c r="A33" s="85"/>
      <c r="B33" s="177"/>
      <c r="C33" s="90"/>
      <c r="D33" s="85"/>
      <c r="E33" s="177"/>
      <c r="F33" s="90"/>
      <c r="G33" s="85" t="s">
        <v>156</v>
      </c>
      <c r="H33" s="89">
        <v>250</v>
      </c>
      <c r="I33" s="90"/>
      <c r="J33" s="85"/>
      <c r="K33" s="89"/>
      <c r="L33" s="90"/>
      <c r="M33" s="85"/>
      <c r="N33" s="89"/>
      <c r="O33" s="90"/>
      <c r="P33" s="85" t="s">
        <v>156</v>
      </c>
      <c r="Q33" s="89">
        <v>730</v>
      </c>
      <c r="R33" s="90"/>
    </row>
    <row r="34" spans="1:18" s="111" customFormat="1" ht="13.5">
      <c r="A34" s="85"/>
      <c r="B34" s="177"/>
      <c r="C34" s="90"/>
      <c r="D34" s="85" t="s">
        <v>150</v>
      </c>
      <c r="E34" s="177"/>
      <c r="F34" s="90"/>
      <c r="G34" s="85"/>
      <c r="H34" s="89"/>
      <c r="I34" s="90"/>
      <c r="J34" s="85"/>
      <c r="K34" s="89"/>
      <c r="L34" s="90"/>
      <c r="M34" s="85"/>
      <c r="N34" s="89"/>
      <c r="O34" s="90"/>
      <c r="P34" s="85"/>
      <c r="Q34" s="89"/>
      <c r="R34" s="90"/>
    </row>
    <row r="35" spans="1:18" s="111" customFormat="1" ht="13.5">
      <c r="A35" s="181"/>
      <c r="B35" s="226"/>
      <c r="C35" s="96"/>
      <c r="D35" s="85" t="s">
        <v>152</v>
      </c>
      <c r="E35" s="226"/>
      <c r="F35" s="96"/>
      <c r="G35" s="85" t="s">
        <v>362</v>
      </c>
      <c r="H35" s="226"/>
      <c r="I35" s="96"/>
      <c r="J35" s="180"/>
      <c r="K35" s="226"/>
      <c r="L35" s="96"/>
      <c r="M35" s="180"/>
      <c r="N35" s="226"/>
      <c r="O35" s="96"/>
      <c r="P35" s="85" t="s">
        <v>155</v>
      </c>
      <c r="Q35" s="212"/>
      <c r="R35" s="96"/>
    </row>
    <row r="36" spans="1:18" s="111" customFormat="1" ht="14.25" thickBot="1">
      <c r="A36" s="185" t="s">
        <v>18</v>
      </c>
      <c r="B36" s="214">
        <f>SUM(B31:B35)</f>
        <v>0</v>
      </c>
      <c r="C36" s="223">
        <f>SUM(C31:C35)</f>
        <v>0</v>
      </c>
      <c r="D36" s="185" t="s">
        <v>18</v>
      </c>
      <c r="E36" s="214">
        <f>SUM(E31:E35)</f>
        <v>170</v>
      </c>
      <c r="F36" s="223">
        <f>SUM(F31:F35)</f>
        <v>0</v>
      </c>
      <c r="G36" s="185" t="s">
        <v>18</v>
      </c>
      <c r="H36" s="214">
        <f>SUM(H31:H35)</f>
        <v>1330</v>
      </c>
      <c r="I36" s="223">
        <f>SUM(I31:I35)</f>
        <v>0</v>
      </c>
      <c r="J36" s="185" t="s">
        <v>18</v>
      </c>
      <c r="K36" s="214">
        <f>SUM(K31:K35)</f>
        <v>0</v>
      </c>
      <c r="L36" s="223">
        <f>SUM(L31:L35)</f>
        <v>0</v>
      </c>
      <c r="M36" s="185" t="s">
        <v>18</v>
      </c>
      <c r="N36" s="214">
        <f>SUM(N31:N35)</f>
        <v>0</v>
      </c>
      <c r="O36" s="223">
        <f>SUM(O31:O35)</f>
        <v>0</v>
      </c>
      <c r="P36" s="185" t="s">
        <v>18</v>
      </c>
      <c r="Q36" s="214">
        <f>SUM(Q31:Q35)</f>
        <v>5240</v>
      </c>
      <c r="R36" s="223">
        <f>SUM(R31:R35)</f>
        <v>0</v>
      </c>
    </row>
    <row r="37" spans="7:14" s="111" customFormat="1" ht="9" customHeight="1" thickBot="1">
      <c r="G37" s="119"/>
      <c r="M37" s="120"/>
      <c r="N37" s="227"/>
    </row>
    <row r="38" spans="1:11" s="111" customFormat="1" ht="17.25" customHeight="1" thickBot="1">
      <c r="A38" s="314" t="s">
        <v>582</v>
      </c>
      <c r="B38" s="121"/>
      <c r="C38" s="122" t="s">
        <v>338</v>
      </c>
      <c r="D38" s="123" t="s">
        <v>118</v>
      </c>
      <c r="E38" s="124"/>
      <c r="F38" s="125" t="s">
        <v>4</v>
      </c>
      <c r="G38" s="126">
        <f>SUM(B51,E51,H51,K51,N51,Q51)</f>
        <v>1950</v>
      </c>
      <c r="H38" s="127" t="s">
        <v>5</v>
      </c>
      <c r="I38" s="128">
        <f>SUM(C51,F51,I51,L51,O51,R51)</f>
        <v>0</v>
      </c>
      <c r="J38" s="9"/>
      <c r="K38" s="129"/>
    </row>
    <row r="39" s="111" customFormat="1" ht="5.25" customHeight="1" thickBot="1"/>
    <row r="40" spans="1:18" s="111" customFormat="1" ht="15.75" customHeight="1">
      <c r="A40" s="133" t="s">
        <v>6</v>
      </c>
      <c r="B40" s="134"/>
      <c r="C40" s="135"/>
      <c r="D40" s="136" t="s">
        <v>7</v>
      </c>
      <c r="E40" s="134"/>
      <c r="F40" s="135"/>
      <c r="G40" s="136" t="s">
        <v>8</v>
      </c>
      <c r="H40" s="134"/>
      <c r="I40" s="135"/>
      <c r="J40" s="136" t="s">
        <v>309</v>
      </c>
      <c r="K40" s="134"/>
      <c r="L40" s="135"/>
      <c r="M40" s="136" t="s">
        <v>9</v>
      </c>
      <c r="N40" s="134"/>
      <c r="O40" s="135"/>
      <c r="P40" s="137" t="s">
        <v>10</v>
      </c>
      <c r="Q40" s="105"/>
      <c r="R40" s="109"/>
    </row>
    <row r="41" spans="1:18" s="111" customFormat="1" ht="14.25" customHeight="1">
      <c r="A41" s="138" t="s">
        <v>11</v>
      </c>
      <c r="B41" s="139" t="s">
        <v>12</v>
      </c>
      <c r="C41" s="140"/>
      <c r="D41" s="138" t="s">
        <v>11</v>
      </c>
      <c r="E41" s="139" t="s">
        <v>12</v>
      </c>
      <c r="F41" s="140"/>
      <c r="G41" s="138" t="s">
        <v>11</v>
      </c>
      <c r="H41" s="139" t="s">
        <v>12</v>
      </c>
      <c r="I41" s="140"/>
      <c r="J41" s="138" t="s">
        <v>11</v>
      </c>
      <c r="K41" s="139" t="s">
        <v>12</v>
      </c>
      <c r="L41" s="140"/>
      <c r="M41" s="138" t="s">
        <v>11</v>
      </c>
      <c r="N41" s="139" t="s">
        <v>12</v>
      </c>
      <c r="O41" s="140"/>
      <c r="P41" s="143" t="s">
        <v>11</v>
      </c>
      <c r="Q41" s="144" t="s">
        <v>12</v>
      </c>
      <c r="R41" s="145"/>
    </row>
    <row r="42" spans="1:18" s="111" customFormat="1" ht="13.5" customHeight="1">
      <c r="A42" s="85"/>
      <c r="B42" s="177"/>
      <c r="C42" s="90"/>
      <c r="D42" s="85"/>
      <c r="E42" s="177"/>
      <c r="F42" s="90"/>
      <c r="G42" s="367" t="s">
        <v>124</v>
      </c>
      <c r="H42" s="89">
        <v>0</v>
      </c>
      <c r="I42" s="90"/>
      <c r="J42" s="85"/>
      <c r="K42" s="89"/>
      <c r="L42" s="90"/>
      <c r="M42" s="85"/>
      <c r="N42" s="89"/>
      <c r="O42" s="90"/>
      <c r="P42" s="85" t="s">
        <v>552</v>
      </c>
      <c r="Q42" s="89">
        <v>1950</v>
      </c>
      <c r="R42" s="90"/>
    </row>
    <row r="43" spans="1:18" s="111" customFormat="1" ht="13.5" customHeight="1">
      <c r="A43" s="85"/>
      <c r="B43" s="177"/>
      <c r="C43" s="90"/>
      <c r="D43" s="85"/>
      <c r="E43" s="177"/>
      <c r="F43" s="90"/>
      <c r="G43" s="367" t="s">
        <v>125</v>
      </c>
      <c r="H43" s="89">
        <v>0</v>
      </c>
      <c r="I43" s="90"/>
      <c r="J43" s="85"/>
      <c r="K43" s="89"/>
      <c r="L43" s="90"/>
      <c r="M43" s="85"/>
      <c r="N43" s="89"/>
      <c r="O43" s="90"/>
      <c r="P43" s="85"/>
      <c r="Q43" s="89"/>
      <c r="R43" s="90"/>
    </row>
    <row r="44" spans="1:18" s="111" customFormat="1" ht="13.5" customHeight="1">
      <c r="A44" s="85"/>
      <c r="B44" s="177"/>
      <c r="C44" s="90"/>
      <c r="D44" s="85"/>
      <c r="E44" s="177"/>
      <c r="F44" s="90"/>
      <c r="G44" s="367" t="s">
        <v>126</v>
      </c>
      <c r="H44" s="89">
        <v>0</v>
      </c>
      <c r="I44" s="90"/>
      <c r="J44" s="85"/>
      <c r="K44" s="89"/>
      <c r="L44" s="90"/>
      <c r="M44" s="85"/>
      <c r="N44" s="89"/>
      <c r="O44" s="90"/>
      <c r="P44" s="85"/>
      <c r="Q44" s="358"/>
      <c r="R44" s="90"/>
    </row>
    <row r="45" spans="1:18" s="111" customFormat="1" ht="13.5" customHeight="1">
      <c r="A45" s="85"/>
      <c r="B45" s="177"/>
      <c r="C45" s="90"/>
      <c r="D45" s="85"/>
      <c r="E45" s="177"/>
      <c r="F45" s="90"/>
      <c r="G45" s="367" t="s">
        <v>127</v>
      </c>
      <c r="H45" s="89">
        <v>0</v>
      </c>
      <c r="I45" s="90"/>
      <c r="J45" s="85"/>
      <c r="K45" s="89"/>
      <c r="L45" s="90"/>
      <c r="M45" s="85"/>
      <c r="N45" s="89"/>
      <c r="O45" s="90"/>
      <c r="P45" s="85"/>
      <c r="Q45" s="89"/>
      <c r="R45" s="90"/>
    </row>
    <row r="46" spans="1:18" s="111" customFormat="1" ht="13.5" customHeight="1">
      <c r="A46" s="85"/>
      <c r="B46" s="177"/>
      <c r="C46" s="90"/>
      <c r="D46" s="85"/>
      <c r="E46" s="177"/>
      <c r="F46" s="90"/>
      <c r="G46" s="85"/>
      <c r="H46" s="89"/>
      <c r="I46" s="90"/>
      <c r="J46" s="85"/>
      <c r="K46" s="89"/>
      <c r="L46" s="90"/>
      <c r="M46" s="85"/>
      <c r="N46" s="89"/>
      <c r="O46" s="90"/>
      <c r="P46" s="85"/>
      <c r="Q46" s="89"/>
      <c r="R46" s="90"/>
    </row>
    <row r="47" spans="1:18" s="111" customFormat="1" ht="13.5" customHeight="1">
      <c r="A47" s="85"/>
      <c r="B47" s="177"/>
      <c r="C47" s="90"/>
      <c r="D47" s="85"/>
      <c r="E47" s="177"/>
      <c r="F47" s="90"/>
      <c r="G47" s="85"/>
      <c r="H47" s="89"/>
      <c r="I47" s="90"/>
      <c r="J47" s="85"/>
      <c r="K47" s="89"/>
      <c r="L47" s="90"/>
      <c r="M47" s="85"/>
      <c r="N47" s="89"/>
      <c r="O47" s="90"/>
      <c r="P47" s="85"/>
      <c r="Q47" s="89"/>
      <c r="R47" s="90"/>
    </row>
    <row r="48" spans="1:18" s="111" customFormat="1" ht="13.5" customHeight="1">
      <c r="A48" s="85"/>
      <c r="B48" s="177"/>
      <c r="C48" s="90"/>
      <c r="D48" s="85"/>
      <c r="E48" s="177"/>
      <c r="F48" s="90"/>
      <c r="G48" s="85"/>
      <c r="H48" s="89"/>
      <c r="I48" s="90"/>
      <c r="J48" s="85"/>
      <c r="K48" s="89"/>
      <c r="L48" s="90"/>
      <c r="M48" s="85"/>
      <c r="N48" s="89"/>
      <c r="O48" s="90"/>
      <c r="P48" s="85"/>
      <c r="Q48" s="89"/>
      <c r="R48" s="90"/>
    </row>
    <row r="49" spans="1:18" s="111" customFormat="1" ht="13.5" customHeight="1">
      <c r="A49" s="85"/>
      <c r="B49" s="177"/>
      <c r="C49" s="90"/>
      <c r="D49" s="85"/>
      <c r="E49" s="177"/>
      <c r="F49" s="90"/>
      <c r="G49" s="85"/>
      <c r="H49" s="89"/>
      <c r="I49" s="90"/>
      <c r="J49" s="85"/>
      <c r="K49" s="89"/>
      <c r="L49" s="90"/>
      <c r="M49" s="85"/>
      <c r="N49" s="89"/>
      <c r="O49" s="90"/>
      <c r="P49" s="367" t="s">
        <v>574</v>
      </c>
      <c r="Q49" s="89">
        <v>0</v>
      </c>
      <c r="R49" s="90">
        <v>0</v>
      </c>
    </row>
    <row r="50" spans="1:18" s="111" customFormat="1" ht="13.5" customHeight="1">
      <c r="A50" s="181"/>
      <c r="B50" s="226"/>
      <c r="C50" s="96"/>
      <c r="D50" s="85" t="s">
        <v>123</v>
      </c>
      <c r="E50" s="226"/>
      <c r="F50" s="96"/>
      <c r="G50" s="180"/>
      <c r="H50" s="226"/>
      <c r="I50" s="96"/>
      <c r="J50" s="180"/>
      <c r="K50" s="226"/>
      <c r="L50" s="96"/>
      <c r="M50" s="180"/>
      <c r="N50" s="226"/>
      <c r="O50" s="96"/>
      <c r="P50" s="367" t="s">
        <v>517</v>
      </c>
      <c r="Q50" s="358">
        <v>0</v>
      </c>
      <c r="R50" s="96">
        <v>0</v>
      </c>
    </row>
    <row r="51" spans="1:18" s="111" customFormat="1" ht="14.25" customHeight="1" thickBot="1">
      <c r="A51" s="185" t="s">
        <v>18</v>
      </c>
      <c r="B51" s="214">
        <f>SUM(B42:B50)</f>
        <v>0</v>
      </c>
      <c r="C51" s="223">
        <f>SUM(C42:C50)</f>
        <v>0</v>
      </c>
      <c r="D51" s="185" t="s">
        <v>18</v>
      </c>
      <c r="E51" s="214">
        <f>SUM(E42:E50)</f>
        <v>0</v>
      </c>
      <c r="F51" s="223">
        <f>SUM(F42:F50)</f>
        <v>0</v>
      </c>
      <c r="G51" s="185" t="s">
        <v>18</v>
      </c>
      <c r="H51" s="214">
        <f>SUM(H42:H50)</f>
        <v>0</v>
      </c>
      <c r="I51" s="223">
        <f>SUM(I42:I50)</f>
        <v>0</v>
      </c>
      <c r="J51" s="185" t="s">
        <v>18</v>
      </c>
      <c r="K51" s="214">
        <f>SUM(K42:K50)</f>
        <v>0</v>
      </c>
      <c r="L51" s="223">
        <f>SUM(L42:L50)</f>
        <v>0</v>
      </c>
      <c r="M51" s="185" t="s">
        <v>18</v>
      </c>
      <c r="N51" s="214">
        <f>SUM(N42:N50)</f>
        <v>0</v>
      </c>
      <c r="O51" s="223">
        <f>SUM(O42:O50)</f>
        <v>0</v>
      </c>
      <c r="P51" s="185" t="s">
        <v>18</v>
      </c>
      <c r="Q51" s="214">
        <f>SUM(Q42:Q50)</f>
        <v>1950</v>
      </c>
      <c r="R51" s="223">
        <f>SUM(R42:R50)</f>
        <v>0</v>
      </c>
    </row>
    <row r="52" spans="7:14" s="111" customFormat="1" ht="9" customHeight="1" thickBot="1">
      <c r="G52" s="119"/>
      <c r="M52" s="120"/>
      <c r="N52" s="227"/>
    </row>
    <row r="53" spans="1:11" s="111" customFormat="1" ht="14.25" customHeight="1" thickBot="1">
      <c r="A53" s="314" t="s">
        <v>582</v>
      </c>
      <c r="B53" s="121"/>
      <c r="C53" s="122" t="s">
        <v>339</v>
      </c>
      <c r="D53" s="123" t="s">
        <v>170</v>
      </c>
      <c r="E53" s="124"/>
      <c r="F53" s="125" t="s">
        <v>4</v>
      </c>
      <c r="G53" s="126">
        <f>SUM(B69,E69,H69,K69,N69,Q69)</f>
        <v>4960</v>
      </c>
      <c r="H53" s="127" t="s">
        <v>5</v>
      </c>
      <c r="I53" s="128">
        <f>SUM(C69,F69,I69,L69,O69,R69)</f>
        <v>0</v>
      </c>
      <c r="J53" s="9"/>
      <c r="K53" s="129"/>
    </row>
    <row r="54" s="111" customFormat="1" ht="5.25" customHeight="1" thickBot="1"/>
    <row r="55" spans="1:18" s="111" customFormat="1" ht="15.75" customHeight="1">
      <c r="A55" s="133" t="s">
        <v>6</v>
      </c>
      <c r="B55" s="134"/>
      <c r="C55" s="135"/>
      <c r="D55" s="136" t="s">
        <v>7</v>
      </c>
      <c r="E55" s="134"/>
      <c r="F55" s="135"/>
      <c r="G55" s="136" t="s">
        <v>8</v>
      </c>
      <c r="H55" s="134"/>
      <c r="I55" s="135"/>
      <c r="J55" s="136" t="s">
        <v>309</v>
      </c>
      <c r="K55" s="134"/>
      <c r="L55" s="135"/>
      <c r="M55" s="136" t="s">
        <v>9</v>
      </c>
      <c r="N55" s="134"/>
      <c r="O55" s="135"/>
      <c r="P55" s="137" t="s">
        <v>10</v>
      </c>
      <c r="Q55" s="105"/>
      <c r="R55" s="109"/>
    </row>
    <row r="56" spans="1:18" s="111" customFormat="1" ht="14.25" customHeight="1">
      <c r="A56" s="138" t="s">
        <v>11</v>
      </c>
      <c r="B56" s="139" t="s">
        <v>12</v>
      </c>
      <c r="C56" s="140"/>
      <c r="D56" s="138" t="s">
        <v>11</v>
      </c>
      <c r="E56" s="139" t="s">
        <v>12</v>
      </c>
      <c r="F56" s="140"/>
      <c r="G56" s="138" t="s">
        <v>11</v>
      </c>
      <c r="H56" s="139" t="s">
        <v>12</v>
      </c>
      <c r="I56" s="140"/>
      <c r="J56" s="138" t="s">
        <v>11</v>
      </c>
      <c r="K56" s="139" t="s">
        <v>12</v>
      </c>
      <c r="L56" s="140"/>
      <c r="M56" s="138" t="s">
        <v>11</v>
      </c>
      <c r="N56" s="139" t="s">
        <v>12</v>
      </c>
      <c r="O56" s="140"/>
      <c r="P56" s="143" t="s">
        <v>11</v>
      </c>
      <c r="Q56" s="144" t="s">
        <v>12</v>
      </c>
      <c r="R56" s="145"/>
    </row>
    <row r="57" spans="1:18" s="111" customFormat="1" ht="13.5" customHeight="1">
      <c r="A57" s="85"/>
      <c r="B57" s="177"/>
      <c r="C57" s="90"/>
      <c r="D57" s="85"/>
      <c r="E57" s="177"/>
      <c r="F57" s="90"/>
      <c r="G57" s="85" t="s">
        <v>449</v>
      </c>
      <c r="H57" s="89">
        <v>100</v>
      </c>
      <c r="I57" s="90"/>
      <c r="J57" s="85"/>
      <c r="K57" s="89"/>
      <c r="L57" s="90"/>
      <c r="M57" s="85"/>
      <c r="N57" s="89"/>
      <c r="O57" s="90"/>
      <c r="P57" s="85" t="s">
        <v>172</v>
      </c>
      <c r="Q57" s="89">
        <v>410</v>
      </c>
      <c r="R57" s="90"/>
    </row>
    <row r="58" spans="1:18" s="111" customFormat="1" ht="13.5" customHeight="1">
      <c r="A58" s="85"/>
      <c r="B58" s="177"/>
      <c r="C58" s="90"/>
      <c r="D58" s="85"/>
      <c r="E58" s="177"/>
      <c r="F58" s="90"/>
      <c r="G58" s="85"/>
      <c r="H58" s="89"/>
      <c r="I58" s="90"/>
      <c r="J58" s="85"/>
      <c r="K58" s="89"/>
      <c r="L58" s="90"/>
      <c r="M58" s="85"/>
      <c r="N58" s="89"/>
      <c r="O58" s="90"/>
      <c r="P58" s="85" t="s">
        <v>173</v>
      </c>
      <c r="Q58" s="89">
        <v>720</v>
      </c>
      <c r="R58" s="90"/>
    </row>
    <row r="59" spans="1:18" s="111" customFormat="1" ht="13.5" customHeight="1">
      <c r="A59" s="85"/>
      <c r="B59" s="177"/>
      <c r="C59" s="90"/>
      <c r="D59" s="85"/>
      <c r="E59" s="177"/>
      <c r="F59" s="90"/>
      <c r="G59" s="85"/>
      <c r="H59" s="89"/>
      <c r="I59" s="90"/>
      <c r="J59" s="85"/>
      <c r="K59" s="89"/>
      <c r="L59" s="90"/>
      <c r="M59" s="85"/>
      <c r="N59" s="89"/>
      <c r="O59" s="90"/>
      <c r="P59" s="85" t="s">
        <v>174</v>
      </c>
      <c r="Q59" s="89">
        <v>320</v>
      </c>
      <c r="R59" s="90"/>
    </row>
    <row r="60" spans="1:18" s="111" customFormat="1" ht="13.5" customHeight="1">
      <c r="A60" s="85"/>
      <c r="B60" s="177"/>
      <c r="C60" s="90"/>
      <c r="D60" s="85"/>
      <c r="E60" s="177"/>
      <c r="F60" s="90"/>
      <c r="G60" s="85"/>
      <c r="H60" s="89"/>
      <c r="I60" s="90"/>
      <c r="J60" s="85"/>
      <c r="K60" s="89"/>
      <c r="L60" s="90"/>
      <c r="M60" s="85"/>
      <c r="N60" s="89"/>
      <c r="O60" s="90"/>
      <c r="P60" s="85" t="s">
        <v>175</v>
      </c>
      <c r="Q60" s="89">
        <v>590</v>
      </c>
      <c r="R60" s="90"/>
    </row>
    <row r="61" spans="1:18" s="111" customFormat="1" ht="13.5" customHeight="1">
      <c r="A61" s="85"/>
      <c r="B61" s="177"/>
      <c r="C61" s="90"/>
      <c r="D61" s="85"/>
      <c r="E61" s="177"/>
      <c r="F61" s="90"/>
      <c r="G61" s="85"/>
      <c r="H61" s="89"/>
      <c r="I61" s="90"/>
      <c r="J61" s="85"/>
      <c r="K61" s="89"/>
      <c r="L61" s="90"/>
      <c r="M61" s="85"/>
      <c r="N61" s="89"/>
      <c r="O61" s="90"/>
      <c r="P61" s="85" t="s">
        <v>414</v>
      </c>
      <c r="Q61" s="89">
        <v>280</v>
      </c>
      <c r="R61" s="90"/>
    </row>
    <row r="62" spans="1:18" s="111" customFormat="1" ht="13.5" customHeight="1">
      <c r="A62" s="85"/>
      <c r="B62" s="177"/>
      <c r="C62" s="90"/>
      <c r="D62" s="85"/>
      <c r="E62" s="177"/>
      <c r="F62" s="90"/>
      <c r="G62" s="85"/>
      <c r="H62" s="89"/>
      <c r="I62" s="90"/>
      <c r="J62" s="85"/>
      <c r="K62" s="89"/>
      <c r="L62" s="90"/>
      <c r="M62" s="85"/>
      <c r="N62" s="89"/>
      <c r="O62" s="90"/>
      <c r="P62" s="85" t="s">
        <v>176</v>
      </c>
      <c r="Q62" s="89">
        <v>260</v>
      </c>
      <c r="R62" s="90"/>
    </row>
    <row r="63" spans="1:18" s="111" customFormat="1" ht="13.5" customHeight="1">
      <c r="A63" s="85"/>
      <c r="B63" s="177"/>
      <c r="C63" s="90"/>
      <c r="D63" s="85"/>
      <c r="E63" s="177"/>
      <c r="F63" s="90"/>
      <c r="G63" s="85"/>
      <c r="H63" s="89"/>
      <c r="I63" s="90"/>
      <c r="J63" s="85"/>
      <c r="K63" s="89"/>
      <c r="L63" s="90"/>
      <c r="M63" s="85"/>
      <c r="N63" s="89"/>
      <c r="O63" s="90"/>
      <c r="P63" s="85" t="s">
        <v>346</v>
      </c>
      <c r="Q63" s="89">
        <v>400</v>
      </c>
      <c r="R63" s="90"/>
    </row>
    <row r="64" spans="1:18" s="111" customFormat="1" ht="13.5" customHeight="1">
      <c r="A64" s="85"/>
      <c r="B64" s="177"/>
      <c r="C64" s="90"/>
      <c r="D64" s="85"/>
      <c r="E64" s="177"/>
      <c r="F64" s="90"/>
      <c r="G64" s="85"/>
      <c r="H64" s="89"/>
      <c r="I64" s="90"/>
      <c r="J64" s="85"/>
      <c r="K64" s="89"/>
      <c r="L64" s="90"/>
      <c r="M64" s="85"/>
      <c r="N64" s="89"/>
      <c r="O64" s="90"/>
      <c r="P64" s="85" t="s">
        <v>347</v>
      </c>
      <c r="Q64" s="89">
        <v>240</v>
      </c>
      <c r="R64" s="90"/>
    </row>
    <row r="65" spans="1:18" s="111" customFormat="1" ht="13.5" customHeight="1">
      <c r="A65" s="85"/>
      <c r="B65" s="177"/>
      <c r="C65" s="90"/>
      <c r="D65" s="85"/>
      <c r="E65" s="177"/>
      <c r="F65" s="90"/>
      <c r="G65" s="85"/>
      <c r="H65" s="89"/>
      <c r="I65" s="90"/>
      <c r="J65" s="85"/>
      <c r="K65" s="89"/>
      <c r="L65" s="90"/>
      <c r="M65" s="85"/>
      <c r="N65" s="89"/>
      <c r="O65" s="90"/>
      <c r="P65" s="85" t="s">
        <v>348</v>
      </c>
      <c r="Q65" s="89">
        <v>50</v>
      </c>
      <c r="R65" s="90"/>
    </row>
    <row r="66" spans="1:18" s="111" customFormat="1" ht="13.5" customHeight="1">
      <c r="A66" s="85"/>
      <c r="B66" s="177"/>
      <c r="C66" s="90"/>
      <c r="D66" s="85"/>
      <c r="E66" s="177"/>
      <c r="F66" s="90"/>
      <c r="G66" s="84"/>
      <c r="H66" s="89"/>
      <c r="I66" s="90"/>
      <c r="J66" s="84"/>
      <c r="K66" s="89"/>
      <c r="L66" s="90"/>
      <c r="M66" s="84"/>
      <c r="N66" s="89"/>
      <c r="O66" s="90"/>
      <c r="P66" s="85" t="s">
        <v>171</v>
      </c>
      <c r="Q66" s="89">
        <v>1280</v>
      </c>
      <c r="R66" s="90"/>
    </row>
    <row r="67" spans="1:18" s="111" customFormat="1" ht="13.5" customHeight="1">
      <c r="A67" s="85"/>
      <c r="B67" s="177"/>
      <c r="C67" s="90"/>
      <c r="D67" s="85"/>
      <c r="E67" s="177"/>
      <c r="F67" s="90"/>
      <c r="G67" s="84"/>
      <c r="H67" s="89"/>
      <c r="I67" s="90"/>
      <c r="J67" s="84"/>
      <c r="K67" s="89"/>
      <c r="L67" s="90"/>
      <c r="M67" s="84"/>
      <c r="N67" s="89"/>
      <c r="O67" s="90"/>
      <c r="P67" s="85" t="s">
        <v>177</v>
      </c>
      <c r="Q67" s="89">
        <v>310</v>
      </c>
      <c r="R67" s="90"/>
    </row>
    <row r="68" spans="1:18" s="111" customFormat="1" ht="13.5" customHeight="1">
      <c r="A68" s="181"/>
      <c r="B68" s="226"/>
      <c r="C68" s="96"/>
      <c r="D68" s="181"/>
      <c r="E68" s="226"/>
      <c r="F68" s="96"/>
      <c r="G68" s="180"/>
      <c r="H68" s="226"/>
      <c r="I68" s="96"/>
      <c r="J68" s="180"/>
      <c r="K68" s="226"/>
      <c r="L68" s="96"/>
      <c r="M68" s="180"/>
      <c r="N68" s="226"/>
      <c r="O68" s="96"/>
      <c r="P68" s="180"/>
      <c r="Q68" s="212"/>
      <c r="R68" s="96"/>
    </row>
    <row r="69" spans="1:18" s="111" customFormat="1" ht="14.25" customHeight="1" thickBot="1">
      <c r="A69" s="185" t="s">
        <v>18</v>
      </c>
      <c r="B69" s="214">
        <f>SUM(B57:B68)</f>
        <v>0</v>
      </c>
      <c r="C69" s="223">
        <f>SUM(C57:C68)</f>
        <v>0</v>
      </c>
      <c r="D69" s="185" t="s">
        <v>18</v>
      </c>
      <c r="E69" s="214">
        <f>SUM(E57:E68)</f>
        <v>0</v>
      </c>
      <c r="F69" s="223">
        <f>SUM(F57:F68)</f>
        <v>0</v>
      </c>
      <c r="G69" s="185" t="s">
        <v>18</v>
      </c>
      <c r="H69" s="214">
        <f>SUM(H57:H68)</f>
        <v>100</v>
      </c>
      <c r="I69" s="223">
        <f>SUM(I57:I68)</f>
        <v>0</v>
      </c>
      <c r="J69" s="185" t="s">
        <v>18</v>
      </c>
      <c r="K69" s="214">
        <f>SUM(K57:K68)</f>
        <v>0</v>
      </c>
      <c r="L69" s="223">
        <f>SUM(L57:L68)</f>
        <v>0</v>
      </c>
      <c r="M69" s="185" t="s">
        <v>18</v>
      </c>
      <c r="N69" s="214">
        <f>SUM(N57:N68)</f>
        <v>0</v>
      </c>
      <c r="O69" s="223">
        <f>SUM(O57:O68)</f>
        <v>0</v>
      </c>
      <c r="P69" s="185" t="s">
        <v>18</v>
      </c>
      <c r="Q69" s="214">
        <f>SUM(Q57:Q68)</f>
        <v>4860</v>
      </c>
      <c r="R69" s="223">
        <f>SUM(R57:R68)</f>
        <v>0</v>
      </c>
    </row>
    <row r="70" spans="7:14" s="111" customFormat="1" ht="9" customHeight="1" thickBot="1">
      <c r="G70" s="119"/>
      <c r="M70" s="120"/>
      <c r="N70" s="227"/>
    </row>
    <row r="71" spans="1:14" s="111" customFormat="1" ht="16.5" customHeight="1" thickBot="1">
      <c r="A71" s="314" t="s">
        <v>582</v>
      </c>
      <c r="B71" s="121"/>
      <c r="C71" s="122" t="s">
        <v>396</v>
      </c>
      <c r="D71" s="123" t="s">
        <v>395</v>
      </c>
      <c r="E71" s="124"/>
      <c r="F71" s="125" t="s">
        <v>4</v>
      </c>
      <c r="G71" s="126">
        <f>SUM(B92,E92,H92,K92,N92,Q92)</f>
        <v>6460</v>
      </c>
      <c r="H71" s="127" t="s">
        <v>5</v>
      </c>
      <c r="I71" s="128">
        <f>SUM(C92,F92,I92,L92,O92,R92)</f>
        <v>0</v>
      </c>
      <c r="J71" s="9"/>
      <c r="K71" s="129"/>
      <c r="L71" s="192"/>
      <c r="M71" s="193"/>
      <c r="N71" s="194"/>
    </row>
    <row r="72" s="111" customFormat="1" ht="5.25" customHeight="1" thickBot="1"/>
    <row r="73" spans="1:18" s="111" customFormat="1" ht="15.75" customHeight="1">
      <c r="A73" s="133" t="s">
        <v>6</v>
      </c>
      <c r="B73" s="134"/>
      <c r="C73" s="135"/>
      <c r="D73" s="136" t="s">
        <v>7</v>
      </c>
      <c r="E73" s="134"/>
      <c r="F73" s="135"/>
      <c r="G73" s="136" t="s">
        <v>8</v>
      </c>
      <c r="H73" s="134"/>
      <c r="I73" s="135"/>
      <c r="J73" s="136" t="s">
        <v>309</v>
      </c>
      <c r="K73" s="134"/>
      <c r="L73" s="135"/>
      <c r="M73" s="136" t="s">
        <v>9</v>
      </c>
      <c r="N73" s="134"/>
      <c r="O73" s="135"/>
      <c r="P73" s="137" t="s">
        <v>10</v>
      </c>
      <c r="Q73" s="105"/>
      <c r="R73" s="109"/>
    </row>
    <row r="74" spans="1:18" s="111" customFormat="1" ht="14.25" customHeight="1">
      <c r="A74" s="138" t="s">
        <v>11</v>
      </c>
      <c r="B74" s="139" t="s">
        <v>12</v>
      </c>
      <c r="C74" s="140"/>
      <c r="D74" s="138" t="s">
        <v>11</v>
      </c>
      <c r="E74" s="139" t="s">
        <v>12</v>
      </c>
      <c r="F74" s="140"/>
      <c r="G74" s="138" t="s">
        <v>11</v>
      </c>
      <c r="H74" s="139" t="s">
        <v>12</v>
      </c>
      <c r="I74" s="140"/>
      <c r="J74" s="138" t="s">
        <v>11</v>
      </c>
      <c r="K74" s="139" t="s">
        <v>12</v>
      </c>
      <c r="L74" s="140"/>
      <c r="M74" s="138" t="s">
        <v>11</v>
      </c>
      <c r="N74" s="139" t="s">
        <v>12</v>
      </c>
      <c r="O74" s="140"/>
      <c r="P74" s="143" t="s">
        <v>11</v>
      </c>
      <c r="Q74" s="195" t="s">
        <v>12</v>
      </c>
      <c r="R74" s="196"/>
    </row>
    <row r="75" spans="1:18" s="111" customFormat="1" ht="13.5">
      <c r="A75" s="85"/>
      <c r="B75" s="177"/>
      <c r="C75" s="90"/>
      <c r="D75" s="85"/>
      <c r="E75" s="177"/>
      <c r="F75" s="90"/>
      <c r="G75" s="85" t="s">
        <v>157</v>
      </c>
      <c r="H75" s="89">
        <v>260</v>
      </c>
      <c r="I75" s="90"/>
      <c r="J75" s="85"/>
      <c r="K75" s="89"/>
      <c r="L75" s="90"/>
      <c r="M75" s="85"/>
      <c r="N75" s="89"/>
      <c r="O75" s="90"/>
      <c r="P75" s="85" t="s">
        <v>158</v>
      </c>
      <c r="Q75" s="93">
        <v>440</v>
      </c>
      <c r="R75" s="90"/>
    </row>
    <row r="76" spans="1:18" s="111" customFormat="1" ht="13.5">
      <c r="A76" s="85"/>
      <c r="B76" s="177"/>
      <c r="C76" s="90"/>
      <c r="D76" s="85"/>
      <c r="E76" s="177"/>
      <c r="F76" s="90"/>
      <c r="G76" s="85"/>
      <c r="H76" s="89"/>
      <c r="I76" s="90"/>
      <c r="J76" s="85"/>
      <c r="K76" s="89"/>
      <c r="L76" s="90"/>
      <c r="M76" s="85"/>
      <c r="N76" s="89"/>
      <c r="O76" s="90"/>
      <c r="P76" s="85" t="s">
        <v>159</v>
      </c>
      <c r="Q76" s="93">
        <v>410</v>
      </c>
      <c r="R76" s="90"/>
    </row>
    <row r="77" spans="1:18" s="111" customFormat="1" ht="13.5">
      <c r="A77" s="85"/>
      <c r="B77" s="177"/>
      <c r="C77" s="90"/>
      <c r="D77" s="85"/>
      <c r="E77" s="177"/>
      <c r="F77" s="90"/>
      <c r="G77" s="85"/>
      <c r="H77" s="89"/>
      <c r="I77" s="90"/>
      <c r="J77" s="85"/>
      <c r="K77" s="89"/>
      <c r="L77" s="90"/>
      <c r="M77" s="85"/>
      <c r="N77" s="89"/>
      <c r="O77" s="90"/>
      <c r="P77" s="85" t="s">
        <v>160</v>
      </c>
      <c r="Q77" s="93">
        <v>270</v>
      </c>
      <c r="R77" s="90"/>
    </row>
    <row r="78" spans="1:18" s="111" customFormat="1" ht="13.5">
      <c r="A78" s="85"/>
      <c r="B78" s="177"/>
      <c r="C78" s="90"/>
      <c r="D78" s="85"/>
      <c r="E78" s="177"/>
      <c r="F78" s="90"/>
      <c r="G78" s="85"/>
      <c r="H78" s="89"/>
      <c r="I78" s="90"/>
      <c r="J78" s="85"/>
      <c r="K78" s="89"/>
      <c r="L78" s="90"/>
      <c r="M78" s="85"/>
      <c r="N78" s="89"/>
      <c r="O78" s="90"/>
      <c r="P78" s="85" t="s">
        <v>161</v>
      </c>
      <c r="Q78" s="93">
        <v>1180</v>
      </c>
      <c r="R78" s="90"/>
    </row>
    <row r="79" spans="1:18" s="111" customFormat="1" ht="13.5">
      <c r="A79" s="85"/>
      <c r="B79" s="177"/>
      <c r="C79" s="90"/>
      <c r="D79" s="203"/>
      <c r="E79" s="177"/>
      <c r="F79" s="90"/>
      <c r="G79" s="85"/>
      <c r="H79" s="89"/>
      <c r="I79" s="90"/>
      <c r="J79" s="85"/>
      <c r="K79" s="89"/>
      <c r="L79" s="90"/>
      <c r="M79" s="85"/>
      <c r="N79" s="89"/>
      <c r="O79" s="90"/>
      <c r="P79" s="85" t="s">
        <v>162</v>
      </c>
      <c r="Q79" s="93">
        <v>550</v>
      </c>
      <c r="R79" s="90"/>
    </row>
    <row r="80" spans="1:18" s="111" customFormat="1" ht="13.5">
      <c r="A80" s="85"/>
      <c r="B80" s="177"/>
      <c r="C80" s="90"/>
      <c r="D80" s="85"/>
      <c r="E80" s="177"/>
      <c r="F80" s="90"/>
      <c r="G80" s="85"/>
      <c r="H80" s="89"/>
      <c r="I80" s="90"/>
      <c r="J80" s="85"/>
      <c r="K80" s="89"/>
      <c r="L80" s="90"/>
      <c r="M80" s="85"/>
      <c r="N80" s="89"/>
      <c r="O80" s="90"/>
      <c r="P80" s="85" t="s">
        <v>163</v>
      </c>
      <c r="Q80" s="93">
        <v>950</v>
      </c>
      <c r="R80" s="90"/>
    </row>
    <row r="81" spans="1:18" s="111" customFormat="1" ht="13.5">
      <c r="A81" s="85"/>
      <c r="B81" s="177"/>
      <c r="C81" s="90"/>
      <c r="D81" s="85"/>
      <c r="E81" s="177"/>
      <c r="F81" s="90"/>
      <c r="G81" s="85"/>
      <c r="H81" s="89"/>
      <c r="I81" s="90"/>
      <c r="J81" s="85"/>
      <c r="K81" s="89"/>
      <c r="L81" s="90"/>
      <c r="M81" s="85"/>
      <c r="N81" s="89"/>
      <c r="O81" s="90"/>
      <c r="P81" s="85" t="s">
        <v>165</v>
      </c>
      <c r="Q81" s="93">
        <v>1080</v>
      </c>
      <c r="R81" s="90"/>
    </row>
    <row r="82" spans="1:18" s="111" customFormat="1" ht="13.5">
      <c r="A82" s="85"/>
      <c r="B82" s="177"/>
      <c r="C82" s="90"/>
      <c r="D82" s="85"/>
      <c r="E82" s="177"/>
      <c r="F82" s="90"/>
      <c r="G82" s="85"/>
      <c r="H82" s="89"/>
      <c r="I82" s="90"/>
      <c r="J82" s="85"/>
      <c r="K82" s="89"/>
      <c r="L82" s="90"/>
      <c r="M82" s="85"/>
      <c r="N82" s="89"/>
      <c r="O82" s="90"/>
      <c r="P82" s="85" t="s">
        <v>164</v>
      </c>
      <c r="Q82" s="93"/>
      <c r="R82" s="90"/>
    </row>
    <row r="83" spans="1:18" s="111" customFormat="1" ht="13.5">
      <c r="A83" s="85"/>
      <c r="B83" s="177"/>
      <c r="C83" s="90"/>
      <c r="D83" s="85"/>
      <c r="E83" s="177"/>
      <c r="F83" s="90"/>
      <c r="G83" s="85"/>
      <c r="H83" s="89"/>
      <c r="I83" s="90"/>
      <c r="J83" s="85"/>
      <c r="K83" s="89"/>
      <c r="L83" s="90"/>
      <c r="M83" s="85"/>
      <c r="N83" s="89"/>
      <c r="O83" s="90"/>
      <c r="P83" s="85"/>
      <c r="Q83" s="93"/>
      <c r="R83" s="90"/>
    </row>
    <row r="84" spans="1:18" s="111" customFormat="1" ht="13.5">
      <c r="A84" s="85"/>
      <c r="B84" s="177"/>
      <c r="C84" s="90"/>
      <c r="D84" s="85"/>
      <c r="E84" s="177"/>
      <c r="F84" s="90"/>
      <c r="G84" s="84"/>
      <c r="H84" s="89"/>
      <c r="I84" s="90"/>
      <c r="J84" s="84"/>
      <c r="K84" s="89"/>
      <c r="L84" s="90"/>
      <c r="M84" s="84"/>
      <c r="N84" s="89"/>
      <c r="O84" s="90"/>
      <c r="P84" s="84"/>
      <c r="Q84" s="350"/>
      <c r="R84" s="90"/>
    </row>
    <row r="85" spans="1:18" s="111" customFormat="1" ht="13.5">
      <c r="A85" s="85"/>
      <c r="B85" s="177"/>
      <c r="C85" s="90"/>
      <c r="D85" s="85"/>
      <c r="E85" s="177"/>
      <c r="F85" s="90"/>
      <c r="G85" s="84"/>
      <c r="H85" s="89"/>
      <c r="I85" s="90"/>
      <c r="J85" s="84"/>
      <c r="K85" s="89"/>
      <c r="L85" s="90"/>
      <c r="M85" s="84"/>
      <c r="N85" s="89"/>
      <c r="O85" s="90"/>
      <c r="P85" s="84" t="s">
        <v>166</v>
      </c>
      <c r="Q85" s="93">
        <v>70</v>
      </c>
      <c r="R85" s="90"/>
    </row>
    <row r="86" spans="1:18" s="111" customFormat="1" ht="13.5">
      <c r="A86" s="85"/>
      <c r="B86" s="177"/>
      <c r="C86" s="90"/>
      <c r="D86" s="85"/>
      <c r="E86" s="177"/>
      <c r="F86" s="90"/>
      <c r="G86" s="84"/>
      <c r="H86" s="89"/>
      <c r="I86" s="90"/>
      <c r="J86" s="84"/>
      <c r="K86" s="89"/>
      <c r="L86" s="90"/>
      <c r="M86" s="84"/>
      <c r="N86" s="89"/>
      <c r="O86" s="90"/>
      <c r="P86" s="84" t="s">
        <v>167</v>
      </c>
      <c r="Q86" s="93">
        <v>40</v>
      </c>
      <c r="R86" s="90"/>
    </row>
    <row r="87" spans="1:18" s="111" customFormat="1" ht="13.5">
      <c r="A87" s="85"/>
      <c r="B87" s="177"/>
      <c r="C87" s="90"/>
      <c r="D87" s="85"/>
      <c r="E87" s="177"/>
      <c r="F87" s="90"/>
      <c r="G87" s="84"/>
      <c r="H87" s="89"/>
      <c r="I87" s="90"/>
      <c r="J87" s="84"/>
      <c r="K87" s="89"/>
      <c r="L87" s="90"/>
      <c r="M87" s="84"/>
      <c r="N87" s="89"/>
      <c r="O87" s="90"/>
      <c r="P87" s="84"/>
      <c r="Q87" s="350"/>
      <c r="R87" s="90"/>
    </row>
    <row r="88" spans="1:18" s="111" customFormat="1" ht="13.5">
      <c r="A88" s="85"/>
      <c r="B88" s="177"/>
      <c r="C88" s="90"/>
      <c r="D88" s="85"/>
      <c r="E88" s="177"/>
      <c r="F88" s="90"/>
      <c r="G88" s="84"/>
      <c r="H88" s="89"/>
      <c r="I88" s="90"/>
      <c r="J88" s="84"/>
      <c r="K88" s="89"/>
      <c r="L88" s="90"/>
      <c r="M88" s="84"/>
      <c r="N88" s="89"/>
      <c r="O88" s="90"/>
      <c r="P88" s="84" t="s">
        <v>168</v>
      </c>
      <c r="Q88" s="93">
        <v>410</v>
      </c>
      <c r="R88" s="90"/>
    </row>
    <row r="89" spans="1:18" s="111" customFormat="1" ht="13.5">
      <c r="A89" s="85"/>
      <c r="B89" s="177"/>
      <c r="C89" s="90"/>
      <c r="D89" s="85"/>
      <c r="E89" s="177"/>
      <c r="F89" s="90"/>
      <c r="G89" s="84"/>
      <c r="H89" s="89"/>
      <c r="I89" s="90"/>
      <c r="J89" s="84"/>
      <c r="K89" s="89"/>
      <c r="L89" s="90"/>
      <c r="M89" s="84"/>
      <c r="N89" s="89"/>
      <c r="O89" s="90"/>
      <c r="P89" s="84" t="s">
        <v>292</v>
      </c>
      <c r="Q89" s="93">
        <v>130</v>
      </c>
      <c r="R89" s="90"/>
    </row>
    <row r="90" spans="1:18" s="111" customFormat="1" ht="13.5">
      <c r="A90" s="85"/>
      <c r="B90" s="177"/>
      <c r="C90" s="90"/>
      <c r="D90" s="85"/>
      <c r="E90" s="177"/>
      <c r="F90" s="90"/>
      <c r="G90" s="84"/>
      <c r="H90" s="89"/>
      <c r="I90" s="90"/>
      <c r="J90" s="84"/>
      <c r="K90" s="89"/>
      <c r="L90" s="90"/>
      <c r="M90" s="84"/>
      <c r="N90" s="89"/>
      <c r="O90" s="90"/>
      <c r="P90" s="84" t="s">
        <v>169</v>
      </c>
      <c r="Q90" s="93">
        <v>110</v>
      </c>
      <c r="R90" s="90"/>
    </row>
    <row r="91" spans="1:18" s="111" customFormat="1" ht="13.5">
      <c r="A91" s="181"/>
      <c r="B91" s="226"/>
      <c r="C91" s="96"/>
      <c r="D91" s="181"/>
      <c r="E91" s="226"/>
      <c r="F91" s="96"/>
      <c r="G91" s="180"/>
      <c r="H91" s="226"/>
      <c r="I91" s="96"/>
      <c r="J91" s="180"/>
      <c r="K91" s="226"/>
      <c r="L91" s="96"/>
      <c r="M91" s="180"/>
      <c r="N91" s="226"/>
      <c r="O91" s="96"/>
      <c r="P91" s="180" t="s">
        <v>538</v>
      </c>
      <c r="Q91" s="152">
        <v>560</v>
      </c>
      <c r="R91" s="96"/>
    </row>
    <row r="92" spans="1:18" s="111" customFormat="1" ht="14.25" thickBot="1">
      <c r="A92" s="185" t="s">
        <v>18</v>
      </c>
      <c r="B92" s="214">
        <f>SUM(B75:B91)</f>
        <v>0</v>
      </c>
      <c r="C92" s="223">
        <f>SUM(C75:C91)</f>
        <v>0</v>
      </c>
      <c r="D92" s="185" t="s">
        <v>18</v>
      </c>
      <c r="E92" s="214">
        <f>SUM(E75:E91)</f>
        <v>0</v>
      </c>
      <c r="F92" s="223">
        <f>SUM(F75:F91)</f>
        <v>0</v>
      </c>
      <c r="G92" s="185" t="s">
        <v>18</v>
      </c>
      <c r="H92" s="214">
        <f>SUM(H75:H91)</f>
        <v>260</v>
      </c>
      <c r="I92" s="223">
        <f>SUM(I75:I91)</f>
        <v>0</v>
      </c>
      <c r="J92" s="185" t="s">
        <v>18</v>
      </c>
      <c r="K92" s="214">
        <f>SUM(K75:K91)</f>
        <v>0</v>
      </c>
      <c r="L92" s="223">
        <f>SUM(L75:L91)</f>
        <v>0</v>
      </c>
      <c r="M92" s="185" t="s">
        <v>18</v>
      </c>
      <c r="N92" s="214">
        <f>SUM(N75:N91)</f>
        <v>0</v>
      </c>
      <c r="O92" s="223">
        <f>SUM(O75:O91)</f>
        <v>0</v>
      </c>
      <c r="P92" s="185" t="s">
        <v>18</v>
      </c>
      <c r="Q92" s="187">
        <f>SUM(Q75:Q91)</f>
        <v>6200</v>
      </c>
      <c r="R92" s="223">
        <f>SUM(R75:R91)</f>
        <v>0</v>
      </c>
    </row>
    <row r="93" spans="1:29" s="111" customFormat="1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AC93" s="9"/>
    </row>
    <row r="94" spans="1:19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1"/>
      <c r="O94" s="9"/>
      <c r="P94" s="9"/>
      <c r="Q94" s="9"/>
      <c r="R94" s="9"/>
      <c r="S94" s="111"/>
    </row>
    <row r="95" spans="1:19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11"/>
    </row>
    <row r="96" spans="1:19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11"/>
    </row>
    <row r="97" spans="1:19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11"/>
    </row>
    <row r="98" spans="1:19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11"/>
    </row>
    <row r="99" spans="1:19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11"/>
    </row>
    <row r="100" spans="1:19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11"/>
    </row>
    <row r="101" spans="1:19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11"/>
    </row>
    <row r="102" spans="1:19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11"/>
    </row>
    <row r="103" spans="1:19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11"/>
    </row>
    <row r="104" spans="1:19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11"/>
    </row>
    <row r="105" spans="1:19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11"/>
    </row>
    <row r="106" spans="1:19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11"/>
    </row>
    <row r="107" spans="1:19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11"/>
    </row>
    <row r="108" spans="1:19" ht="13.5">
      <c r="A108" s="2"/>
      <c r="B108" s="2"/>
      <c r="C108" s="2"/>
      <c r="D108" s="2"/>
      <c r="E108" s="2"/>
      <c r="F108" s="2"/>
      <c r="G108" s="2"/>
      <c r="H108" s="2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11"/>
    </row>
    <row r="109" spans="1:19" ht="13.5">
      <c r="A109" s="2"/>
      <c r="B109" s="2"/>
      <c r="C109" s="2"/>
      <c r="D109" s="2"/>
      <c r="E109" s="2"/>
      <c r="F109" s="2"/>
      <c r="G109" s="2"/>
      <c r="H109" s="2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11"/>
    </row>
    <row r="110" spans="1:19" ht="13.5">
      <c r="A110" s="2"/>
      <c r="B110" s="2"/>
      <c r="C110" s="2"/>
      <c r="D110" s="2"/>
      <c r="E110" s="2"/>
      <c r="F110" s="2"/>
      <c r="G110" s="2"/>
      <c r="H110" s="2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11"/>
    </row>
    <row r="111" spans="1:19" ht="13.5">
      <c r="A111" s="2"/>
      <c r="B111" s="2"/>
      <c r="C111" s="2"/>
      <c r="D111" s="2"/>
      <c r="E111" s="2"/>
      <c r="F111" s="2"/>
      <c r="G111" s="2"/>
      <c r="H111" s="2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11"/>
    </row>
    <row r="112" spans="1:18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</sheetData>
  <sheetProtection/>
  <mergeCells count="2">
    <mergeCell ref="F2:I2"/>
    <mergeCell ref="N2:O2"/>
  </mergeCells>
  <conditionalFormatting sqref="C8:C24 F8:F24 I8:I24 L8:L24 O8:O24 R8:R24 C31:C35 L31:L35 O31:O35 C42:C50 F42:F50 I42:I50 L42:L50 R42:R50 R31:R35 I31:I35 F31:F35">
    <cfRule type="cellIs" priority="3" dxfId="22" operator="greaterThan" stopIfTrue="1">
      <formula>B8</formula>
    </cfRule>
  </conditionalFormatting>
  <conditionalFormatting sqref="C57:C68 F57:F68 I57:I68 L57:L68 O57:O68 R57:R68 C75:C91 F75:F91 I75:I91 L75:L91 O75:O91 R75:R91">
    <cfRule type="cellIs" priority="2" dxfId="22" operator="greaterThan" stopIfTrue="1">
      <formula>B57</formula>
    </cfRule>
  </conditionalFormatting>
  <conditionalFormatting sqref="O42:O50">
    <cfRule type="cellIs" priority="1" dxfId="22" operator="greaterThan" stopIfTrue="1">
      <formula>N42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No．4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1"/>
  <sheetViews>
    <sheetView showGridLines="0" workbookViewId="0" topLeftCell="A1">
      <selection activeCell="W86" sqref="W86"/>
    </sheetView>
  </sheetViews>
  <sheetFormatPr defaultColWidth="9.00390625" defaultRowHeight="13.5"/>
  <cols>
    <col min="1" max="1" width="9.00390625" style="1" customWidth="1"/>
    <col min="2" max="2" width="7.375" style="1" customWidth="1"/>
    <col min="3" max="3" width="7.00390625" style="1" customWidth="1"/>
    <col min="4" max="4" width="9.00390625" style="1" customWidth="1"/>
    <col min="5" max="5" width="7.375" style="1" customWidth="1"/>
    <col min="6" max="6" width="7.00390625" style="1" customWidth="1"/>
    <col min="7" max="7" width="9.00390625" style="1" customWidth="1"/>
    <col min="8" max="8" width="7.375" style="1" customWidth="1"/>
    <col min="9" max="9" width="7.00390625" style="1" customWidth="1"/>
    <col min="10" max="10" width="9.00390625" style="1" customWidth="1"/>
    <col min="11" max="11" width="7.375" style="1" customWidth="1"/>
    <col min="12" max="12" width="7.00390625" style="1" customWidth="1"/>
    <col min="13" max="13" width="9.00390625" style="1" customWidth="1"/>
    <col min="14" max="14" width="7.375" style="1" customWidth="1"/>
    <col min="15" max="15" width="7.00390625" style="1" customWidth="1"/>
    <col min="16" max="16" width="9.00390625" style="1" customWidth="1"/>
    <col min="17" max="17" width="7.375" style="1" customWidth="1"/>
    <col min="18" max="18" width="7.00390625" style="1" customWidth="1"/>
    <col min="19" max="19" width="8.875" style="1" customWidth="1"/>
    <col min="20" max="16384" width="9.00390625" style="1" customWidth="1"/>
  </cols>
  <sheetData>
    <row r="1" spans="1:18" ht="12.75" customHeight="1">
      <c r="A1" s="101" t="s">
        <v>0</v>
      </c>
      <c r="B1" s="102"/>
      <c r="C1" s="102"/>
      <c r="D1" s="103"/>
      <c r="E1" s="103"/>
      <c r="F1" s="104" t="s">
        <v>274</v>
      </c>
      <c r="G1" s="105"/>
      <c r="H1" s="105"/>
      <c r="I1" s="103"/>
      <c r="J1" s="106" t="s">
        <v>1</v>
      </c>
      <c r="K1" s="107" t="s">
        <v>2</v>
      </c>
      <c r="L1" s="105"/>
      <c r="M1" s="103"/>
      <c r="N1" s="107" t="s">
        <v>275</v>
      </c>
      <c r="O1" s="109"/>
      <c r="P1" s="110"/>
      <c r="Q1" s="111"/>
      <c r="R1" s="111"/>
    </row>
    <row r="2" spans="1:18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70" t="str">
        <f>'広島市中区・南区・東区・安芸区・安佐南区'!F2</f>
        <v>令和　　　年　　　月　　　日</v>
      </c>
      <c r="G2" s="371"/>
      <c r="H2" s="371"/>
      <c r="I2" s="372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73"/>
      <c r="O2" s="374"/>
      <c r="P2" s="118"/>
      <c r="Q2" s="111"/>
      <c r="R2" s="111"/>
    </row>
    <row r="3" spans="1:18" ht="16.5" customHeight="1" thickBot="1">
      <c r="A3" s="111"/>
      <c r="B3" s="111"/>
      <c r="C3" s="111"/>
      <c r="D3" s="111"/>
      <c r="E3" s="111"/>
      <c r="F3" s="111"/>
      <c r="G3" s="119"/>
      <c r="H3" s="111"/>
      <c r="I3" s="111"/>
      <c r="J3" s="111"/>
      <c r="K3" s="111"/>
      <c r="L3" s="111"/>
      <c r="M3" s="120"/>
      <c r="N3" s="111"/>
      <c r="O3" s="111"/>
      <c r="P3" s="119" t="s">
        <v>319</v>
      </c>
      <c r="Q3" s="111"/>
      <c r="R3" s="111"/>
    </row>
    <row r="4" spans="1:20" ht="16.5" customHeight="1" thickBot="1">
      <c r="A4" s="314" t="s">
        <v>582</v>
      </c>
      <c r="B4" s="121"/>
      <c r="C4" s="122" t="s">
        <v>340</v>
      </c>
      <c r="D4" s="123" t="s">
        <v>178</v>
      </c>
      <c r="E4" s="124"/>
      <c r="F4" s="125" t="s">
        <v>4</v>
      </c>
      <c r="G4" s="126">
        <f>SUM(B24,E24,H24,K24,N24,Q24)</f>
        <v>13140</v>
      </c>
      <c r="H4" s="127" t="s">
        <v>5</v>
      </c>
      <c r="I4" s="128">
        <f>SUM(C24,F24,I24,L24,O24,R24)</f>
        <v>0</v>
      </c>
      <c r="J4" s="9"/>
      <c r="K4" s="129"/>
      <c r="L4" s="130" t="s">
        <v>303</v>
      </c>
      <c r="M4" s="131">
        <f>I4+I26+I52+I63+I81</f>
        <v>0</v>
      </c>
      <c r="N4" s="111"/>
      <c r="O4" s="111"/>
      <c r="P4" s="132" t="s">
        <v>320</v>
      </c>
      <c r="Q4" s="111"/>
      <c r="R4" s="111"/>
      <c r="S4" s="111"/>
      <c r="T4" s="111"/>
    </row>
    <row r="5" spans="1:20" ht="5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309</v>
      </c>
      <c r="K6" s="134"/>
      <c r="L6" s="135"/>
      <c r="M6" s="136" t="s">
        <v>358</v>
      </c>
      <c r="N6" s="134"/>
      <c r="O6" s="135"/>
      <c r="P6" s="137" t="s">
        <v>10</v>
      </c>
      <c r="Q6" s="105"/>
      <c r="R6" s="109"/>
      <c r="S6" s="111"/>
      <c r="T6" s="111"/>
    </row>
    <row r="7" spans="1:18" s="111" customFormat="1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39" t="s">
        <v>12</v>
      </c>
      <c r="L7" s="140"/>
      <c r="M7" s="138" t="s">
        <v>11</v>
      </c>
      <c r="N7" s="139" t="s">
        <v>12</v>
      </c>
      <c r="O7" s="140"/>
      <c r="P7" s="143" t="s">
        <v>11</v>
      </c>
      <c r="Q7" s="195" t="s">
        <v>12</v>
      </c>
      <c r="R7" s="196"/>
    </row>
    <row r="8" spans="1:18" s="111" customFormat="1" ht="13.5">
      <c r="A8" s="85"/>
      <c r="B8" s="177"/>
      <c r="C8" s="90"/>
      <c r="D8" s="85"/>
      <c r="E8" s="177"/>
      <c r="F8" s="90"/>
      <c r="G8" s="85" t="s">
        <v>23</v>
      </c>
      <c r="H8" s="89">
        <v>700</v>
      </c>
      <c r="I8" s="90"/>
      <c r="J8" s="85"/>
      <c r="K8" s="89"/>
      <c r="L8" s="90"/>
      <c r="M8" s="85"/>
      <c r="N8" s="89"/>
      <c r="O8" s="90"/>
      <c r="P8" s="85" t="s">
        <v>179</v>
      </c>
      <c r="Q8" s="93">
        <v>2350</v>
      </c>
      <c r="R8" s="90"/>
    </row>
    <row r="9" spans="1:18" s="111" customFormat="1" ht="13.5">
      <c r="A9" s="85"/>
      <c r="B9" s="177"/>
      <c r="C9" s="90"/>
      <c r="D9" s="85"/>
      <c r="E9" s="177"/>
      <c r="F9" s="90"/>
      <c r="G9" s="85" t="s">
        <v>180</v>
      </c>
      <c r="H9" s="89">
        <v>250</v>
      </c>
      <c r="I9" s="90"/>
      <c r="J9" s="85"/>
      <c r="K9" s="89"/>
      <c r="L9" s="90"/>
      <c r="M9" s="85"/>
      <c r="N9" s="89"/>
      <c r="O9" s="90"/>
      <c r="P9" s="85" t="s">
        <v>293</v>
      </c>
      <c r="Q9" s="93">
        <v>1580</v>
      </c>
      <c r="R9" s="90"/>
    </row>
    <row r="10" spans="1:18" s="111" customFormat="1" ht="13.5">
      <c r="A10" s="85"/>
      <c r="B10" s="177"/>
      <c r="C10" s="90"/>
      <c r="D10" s="85"/>
      <c r="E10" s="177"/>
      <c r="F10" s="90"/>
      <c r="G10" s="85" t="s">
        <v>181</v>
      </c>
      <c r="H10" s="89">
        <v>250</v>
      </c>
      <c r="I10" s="90"/>
      <c r="J10" s="85"/>
      <c r="K10" s="89"/>
      <c r="L10" s="90"/>
      <c r="M10" s="85"/>
      <c r="N10" s="89"/>
      <c r="O10" s="90"/>
      <c r="P10" s="85" t="s">
        <v>294</v>
      </c>
      <c r="Q10" s="93">
        <v>1780</v>
      </c>
      <c r="R10" s="90"/>
    </row>
    <row r="11" spans="1:18" s="111" customFormat="1" ht="13.5">
      <c r="A11" s="85"/>
      <c r="B11" s="177"/>
      <c r="C11" s="90"/>
      <c r="D11" s="85"/>
      <c r="E11" s="177"/>
      <c r="F11" s="90"/>
      <c r="G11" s="85" t="s">
        <v>364</v>
      </c>
      <c r="H11" s="89">
        <v>30</v>
      </c>
      <c r="I11" s="90"/>
      <c r="J11" s="85"/>
      <c r="K11" s="89"/>
      <c r="L11" s="90"/>
      <c r="M11" s="85"/>
      <c r="N11" s="89"/>
      <c r="O11" s="90"/>
      <c r="P11" s="85" t="s">
        <v>182</v>
      </c>
      <c r="Q11" s="93">
        <v>1090</v>
      </c>
      <c r="R11" s="90"/>
    </row>
    <row r="12" spans="1:18" s="111" customFormat="1" ht="13.5">
      <c r="A12" s="85"/>
      <c r="B12" s="177"/>
      <c r="C12" s="90"/>
      <c r="D12" s="85"/>
      <c r="E12" s="177"/>
      <c r="F12" s="90"/>
      <c r="G12" s="85" t="s">
        <v>397</v>
      </c>
      <c r="H12" s="89">
        <v>100</v>
      </c>
      <c r="I12" s="90"/>
      <c r="J12" s="85"/>
      <c r="K12" s="89"/>
      <c r="L12" s="90"/>
      <c r="M12" s="85"/>
      <c r="N12" s="89"/>
      <c r="O12" s="90"/>
      <c r="P12" s="84" t="s">
        <v>183</v>
      </c>
      <c r="Q12" s="93">
        <v>300</v>
      </c>
      <c r="R12" s="90"/>
    </row>
    <row r="13" spans="1:18" s="111" customFormat="1" ht="13.5">
      <c r="A13" s="85"/>
      <c r="B13" s="177"/>
      <c r="C13" s="90"/>
      <c r="D13" s="85"/>
      <c r="E13" s="177"/>
      <c r="F13" s="90"/>
      <c r="G13" s="85" t="s">
        <v>195</v>
      </c>
      <c r="H13" s="89">
        <v>150</v>
      </c>
      <c r="I13" s="90"/>
      <c r="J13" s="85"/>
      <c r="K13" s="89"/>
      <c r="L13" s="90"/>
      <c r="M13" s="85"/>
      <c r="N13" s="89"/>
      <c r="O13" s="90"/>
      <c r="P13" s="84" t="s">
        <v>184</v>
      </c>
      <c r="Q13" s="93">
        <v>210</v>
      </c>
      <c r="R13" s="90"/>
    </row>
    <row r="14" spans="1:18" s="111" customFormat="1" ht="13.5">
      <c r="A14" s="85"/>
      <c r="B14" s="177"/>
      <c r="C14" s="90"/>
      <c r="D14" s="85"/>
      <c r="E14" s="177"/>
      <c r="F14" s="90"/>
      <c r="G14" s="85"/>
      <c r="H14" s="89"/>
      <c r="I14" s="90"/>
      <c r="J14" s="85"/>
      <c r="K14" s="89"/>
      <c r="L14" s="90"/>
      <c r="M14" s="85"/>
      <c r="N14" s="89"/>
      <c r="O14" s="90"/>
      <c r="P14" s="84" t="s">
        <v>192</v>
      </c>
      <c r="Q14" s="93">
        <v>770</v>
      </c>
      <c r="R14" s="90"/>
    </row>
    <row r="15" spans="1:18" s="111" customFormat="1" ht="13.5">
      <c r="A15" s="85"/>
      <c r="B15" s="177"/>
      <c r="C15" s="90"/>
      <c r="D15" s="85"/>
      <c r="E15" s="177"/>
      <c r="F15" s="90"/>
      <c r="G15" s="85"/>
      <c r="H15" s="89"/>
      <c r="I15" s="90"/>
      <c r="J15" s="85"/>
      <c r="K15" s="89"/>
      <c r="L15" s="90"/>
      <c r="M15" s="85"/>
      <c r="N15" s="89"/>
      <c r="O15" s="90"/>
      <c r="P15" s="85" t="s">
        <v>194</v>
      </c>
      <c r="Q15" s="93">
        <v>740</v>
      </c>
      <c r="R15" s="90"/>
    </row>
    <row r="16" spans="1:18" s="111" customFormat="1" ht="13.5">
      <c r="A16" s="85"/>
      <c r="B16" s="177"/>
      <c r="C16" s="90"/>
      <c r="D16" s="85"/>
      <c r="E16" s="177"/>
      <c r="F16" s="90"/>
      <c r="G16" s="85"/>
      <c r="H16" s="89"/>
      <c r="I16" s="90"/>
      <c r="J16" s="85"/>
      <c r="K16" s="89"/>
      <c r="L16" s="90"/>
      <c r="M16" s="85"/>
      <c r="N16" s="89"/>
      <c r="O16" s="90"/>
      <c r="P16" s="85" t="s">
        <v>196</v>
      </c>
      <c r="Q16" s="93">
        <v>340</v>
      </c>
      <c r="R16" s="90"/>
    </row>
    <row r="17" spans="1:18" s="111" customFormat="1" ht="13.5">
      <c r="A17" s="85"/>
      <c r="B17" s="177"/>
      <c r="C17" s="90"/>
      <c r="D17" s="85"/>
      <c r="E17" s="177"/>
      <c r="F17" s="90"/>
      <c r="G17" s="85"/>
      <c r="H17" s="89"/>
      <c r="I17" s="90"/>
      <c r="J17" s="85"/>
      <c r="K17" s="89"/>
      <c r="L17" s="90"/>
      <c r="M17" s="85"/>
      <c r="N17" s="89"/>
      <c r="O17" s="90"/>
      <c r="P17" s="85" t="s">
        <v>361</v>
      </c>
      <c r="Q17" s="93">
        <v>440</v>
      </c>
      <c r="R17" s="90"/>
    </row>
    <row r="18" spans="1:18" s="111" customFormat="1" ht="13.5">
      <c r="A18" s="85"/>
      <c r="B18" s="177"/>
      <c r="C18" s="90"/>
      <c r="D18" s="85"/>
      <c r="E18" s="177"/>
      <c r="F18" s="90"/>
      <c r="G18" s="85"/>
      <c r="H18" s="89"/>
      <c r="I18" s="90"/>
      <c r="J18" s="85"/>
      <c r="K18" s="89"/>
      <c r="L18" s="90"/>
      <c r="M18" s="85"/>
      <c r="N18" s="89"/>
      <c r="O18" s="90"/>
      <c r="P18" s="84" t="s">
        <v>197</v>
      </c>
      <c r="Q18" s="93">
        <v>390</v>
      </c>
      <c r="R18" s="90"/>
    </row>
    <row r="19" spans="1:18" s="111" customFormat="1" ht="13.5">
      <c r="A19" s="85"/>
      <c r="B19" s="177"/>
      <c r="C19" s="90"/>
      <c r="D19" s="85"/>
      <c r="E19" s="177"/>
      <c r="F19" s="90"/>
      <c r="G19" s="85"/>
      <c r="H19" s="89"/>
      <c r="I19" s="90"/>
      <c r="J19" s="85"/>
      <c r="K19" s="89"/>
      <c r="L19" s="90"/>
      <c r="M19" s="85"/>
      <c r="N19" s="89"/>
      <c r="O19" s="90"/>
      <c r="P19" s="84" t="s">
        <v>193</v>
      </c>
      <c r="Q19" s="93">
        <v>680</v>
      </c>
      <c r="R19" s="90"/>
    </row>
    <row r="20" spans="1:18" s="111" customFormat="1" ht="13.5">
      <c r="A20" s="85"/>
      <c r="B20" s="177"/>
      <c r="C20" s="90"/>
      <c r="D20" s="85"/>
      <c r="E20" s="177"/>
      <c r="F20" s="90"/>
      <c r="G20" s="85"/>
      <c r="H20" s="89"/>
      <c r="I20" s="90"/>
      <c r="J20" s="85"/>
      <c r="K20" s="89"/>
      <c r="L20" s="90"/>
      <c r="M20" s="85"/>
      <c r="N20" s="89"/>
      <c r="O20" s="90"/>
      <c r="P20" s="84" t="s">
        <v>198</v>
      </c>
      <c r="Q20" s="93">
        <v>990</v>
      </c>
      <c r="R20" s="90"/>
    </row>
    <row r="21" spans="1:18" s="111" customFormat="1" ht="13.5">
      <c r="A21" s="85"/>
      <c r="B21" s="177"/>
      <c r="C21" s="90"/>
      <c r="D21" s="85"/>
      <c r="E21" s="177"/>
      <c r="F21" s="90"/>
      <c r="G21" s="85"/>
      <c r="H21" s="89"/>
      <c r="I21" s="90"/>
      <c r="J21" s="85"/>
      <c r="K21" s="89"/>
      <c r="L21" s="90"/>
      <c r="M21" s="85"/>
      <c r="N21" s="89"/>
      <c r="O21" s="90"/>
      <c r="P21" s="85"/>
      <c r="Q21" s="89"/>
      <c r="R21" s="90"/>
    </row>
    <row r="22" spans="1:18" s="111" customFormat="1" ht="13.5">
      <c r="A22" s="85"/>
      <c r="B22" s="177"/>
      <c r="C22" s="90"/>
      <c r="D22" s="85"/>
      <c r="E22" s="177"/>
      <c r="F22" s="90"/>
      <c r="G22" s="84"/>
      <c r="H22" s="89"/>
      <c r="I22" s="90"/>
      <c r="J22" s="84"/>
      <c r="K22" s="89"/>
      <c r="L22" s="90"/>
      <c r="M22" s="84"/>
      <c r="N22" s="89"/>
      <c r="O22" s="90"/>
      <c r="P22" s="84"/>
      <c r="Q22" s="93"/>
      <c r="R22" s="90"/>
    </row>
    <row r="23" spans="1:18" s="111" customFormat="1" ht="13.5">
      <c r="A23" s="181"/>
      <c r="B23" s="225"/>
      <c r="C23" s="96"/>
      <c r="D23" s="181"/>
      <c r="E23" s="225"/>
      <c r="F23" s="96"/>
      <c r="G23" s="180"/>
      <c r="H23" s="226"/>
      <c r="I23" s="96"/>
      <c r="J23" s="180"/>
      <c r="K23" s="226"/>
      <c r="L23" s="96"/>
      <c r="M23" s="180"/>
      <c r="N23" s="226"/>
      <c r="O23" s="96"/>
      <c r="P23" s="84" t="s">
        <v>269</v>
      </c>
      <c r="Q23" s="152"/>
      <c r="R23" s="96"/>
    </row>
    <row r="24" spans="1:18" s="111" customFormat="1" ht="14.25" thickBot="1">
      <c r="A24" s="185" t="s">
        <v>18</v>
      </c>
      <c r="B24" s="214">
        <f>SUM(B8:B23)</f>
        <v>0</v>
      </c>
      <c r="C24" s="223">
        <f>SUM(C8:C23)</f>
        <v>0</v>
      </c>
      <c r="D24" s="185" t="s">
        <v>18</v>
      </c>
      <c r="E24" s="214">
        <f>SUM(E8:E23)</f>
        <v>0</v>
      </c>
      <c r="F24" s="223">
        <f>SUM(F8:F23)</f>
        <v>0</v>
      </c>
      <c r="G24" s="185" t="s">
        <v>18</v>
      </c>
      <c r="H24" s="214">
        <f>SUM(H8:H23)</f>
        <v>1480</v>
      </c>
      <c r="I24" s="223">
        <f>SUM(I8:I23)</f>
        <v>0</v>
      </c>
      <c r="J24" s="185" t="s">
        <v>18</v>
      </c>
      <c r="K24" s="214">
        <f>SUM(K8:K23)</f>
        <v>0</v>
      </c>
      <c r="L24" s="223">
        <f>SUM(L8:L23)</f>
        <v>0</v>
      </c>
      <c r="M24" s="185" t="s">
        <v>18</v>
      </c>
      <c r="N24" s="214">
        <f>SUM(N8:N23)</f>
        <v>0</v>
      </c>
      <c r="O24" s="223">
        <f>SUM(O8:O23)</f>
        <v>0</v>
      </c>
      <c r="P24" s="185" t="s">
        <v>18</v>
      </c>
      <c r="Q24" s="187">
        <f>SUM(Q8:Q23)</f>
        <v>11660</v>
      </c>
      <c r="R24" s="223">
        <f>SUM(R8:R23)</f>
        <v>0</v>
      </c>
    </row>
    <row r="25" spans="7:14" s="111" customFormat="1" ht="9" customHeight="1" thickBot="1">
      <c r="G25" s="119"/>
      <c r="M25" s="120"/>
      <c r="N25" s="227"/>
    </row>
    <row r="26" spans="1:14" s="111" customFormat="1" ht="16.5" customHeight="1" thickBot="1">
      <c r="A26" s="314" t="s">
        <v>582</v>
      </c>
      <c r="B26" s="121"/>
      <c r="C26" s="122" t="s">
        <v>341</v>
      </c>
      <c r="D26" s="123" t="s">
        <v>185</v>
      </c>
      <c r="E26" s="124"/>
      <c r="F26" s="125" t="s">
        <v>4</v>
      </c>
      <c r="G26" s="126">
        <f>SUM(B50,E50,H50,K50,N50,Q50)</f>
        <v>9710</v>
      </c>
      <c r="H26" s="127" t="s">
        <v>5</v>
      </c>
      <c r="I26" s="128">
        <f>SUM(C50,F50,I50,L50,O50,R50)</f>
        <v>0</v>
      </c>
      <c r="J26" s="9"/>
      <c r="K26" s="129"/>
      <c r="L26" s="192"/>
      <c r="M26" s="193"/>
      <c r="N26" s="194"/>
    </row>
    <row r="27" s="111" customFormat="1" ht="5.25" customHeight="1" thickBot="1"/>
    <row r="28" spans="1:18" s="111" customFormat="1" ht="15.75" customHeight="1">
      <c r="A28" s="133" t="s">
        <v>6</v>
      </c>
      <c r="B28" s="134"/>
      <c r="C28" s="135"/>
      <c r="D28" s="136" t="s">
        <v>7</v>
      </c>
      <c r="E28" s="134"/>
      <c r="F28" s="135"/>
      <c r="G28" s="136" t="s">
        <v>8</v>
      </c>
      <c r="H28" s="134"/>
      <c r="I28" s="135"/>
      <c r="J28" s="136" t="s">
        <v>358</v>
      </c>
      <c r="K28" s="134"/>
      <c r="L28" s="135"/>
      <c r="M28" s="136" t="s">
        <v>9</v>
      </c>
      <c r="N28" s="134"/>
      <c r="O28" s="135"/>
      <c r="P28" s="137" t="s">
        <v>10</v>
      </c>
      <c r="Q28" s="105"/>
      <c r="R28" s="109"/>
    </row>
    <row r="29" spans="1:18" s="111" customFormat="1" ht="14.25" customHeight="1">
      <c r="A29" s="138" t="s">
        <v>11</v>
      </c>
      <c r="B29" s="139" t="s">
        <v>12</v>
      </c>
      <c r="C29" s="140"/>
      <c r="D29" s="138" t="s">
        <v>11</v>
      </c>
      <c r="E29" s="139" t="s">
        <v>12</v>
      </c>
      <c r="F29" s="140"/>
      <c r="G29" s="138" t="s">
        <v>11</v>
      </c>
      <c r="H29" s="139" t="s">
        <v>12</v>
      </c>
      <c r="I29" s="140"/>
      <c r="J29" s="138" t="s">
        <v>11</v>
      </c>
      <c r="K29" s="139" t="s">
        <v>12</v>
      </c>
      <c r="L29" s="140"/>
      <c r="M29" s="138" t="s">
        <v>11</v>
      </c>
      <c r="N29" s="139" t="s">
        <v>12</v>
      </c>
      <c r="O29" s="140"/>
      <c r="P29" s="143" t="s">
        <v>11</v>
      </c>
      <c r="Q29" s="144" t="s">
        <v>12</v>
      </c>
      <c r="R29" s="145"/>
    </row>
    <row r="30" spans="1:18" s="111" customFormat="1" ht="14.25" customHeight="1">
      <c r="A30" s="228"/>
      <c r="B30" s="229"/>
      <c r="C30" s="100"/>
      <c r="D30" s="219" t="s">
        <v>452</v>
      </c>
      <c r="E30" s="218"/>
      <c r="F30" s="99"/>
      <c r="G30" s="219" t="s">
        <v>452</v>
      </c>
      <c r="H30" s="218"/>
      <c r="I30" s="99"/>
      <c r="J30" s="219" t="s">
        <v>452</v>
      </c>
      <c r="K30" s="218"/>
      <c r="L30" s="99"/>
      <c r="M30" s="230"/>
      <c r="N30" s="92"/>
      <c r="O30" s="99"/>
      <c r="P30" s="219" t="s">
        <v>452</v>
      </c>
      <c r="Q30" s="218"/>
      <c r="R30" s="100"/>
    </row>
    <row r="31" spans="1:18" s="111" customFormat="1" ht="13.5">
      <c r="A31" s="85"/>
      <c r="B31" s="177"/>
      <c r="C31" s="90"/>
      <c r="D31" s="87"/>
      <c r="E31" s="149"/>
      <c r="F31" s="90"/>
      <c r="G31" s="87" t="s">
        <v>186</v>
      </c>
      <c r="H31" s="93">
        <v>740</v>
      </c>
      <c r="I31" s="90"/>
      <c r="J31" s="87"/>
      <c r="K31" s="93"/>
      <c r="L31" s="90"/>
      <c r="M31" s="231"/>
      <c r="N31" s="93"/>
      <c r="O31" s="90"/>
      <c r="P31" s="87" t="s">
        <v>187</v>
      </c>
      <c r="Q31" s="93">
        <v>2600</v>
      </c>
      <c r="R31" s="90"/>
    </row>
    <row r="32" spans="1:18" s="111" customFormat="1" ht="13.5">
      <c r="A32" s="179"/>
      <c r="B32" s="204"/>
      <c r="C32" s="90"/>
      <c r="D32" s="163"/>
      <c r="E32" s="98"/>
      <c r="F32" s="90"/>
      <c r="G32" s="163"/>
      <c r="H32" s="98"/>
      <c r="I32" s="90"/>
      <c r="J32" s="97"/>
      <c r="K32" s="98"/>
      <c r="L32" s="90"/>
      <c r="M32" s="163"/>
      <c r="N32" s="98"/>
      <c r="O32" s="90"/>
      <c r="P32" s="162" t="s">
        <v>416</v>
      </c>
      <c r="Q32" s="98">
        <v>320</v>
      </c>
      <c r="R32" s="90"/>
    </row>
    <row r="33" spans="1:18" s="111" customFormat="1" ht="13.5">
      <c r="A33" s="179"/>
      <c r="B33" s="204"/>
      <c r="C33" s="90"/>
      <c r="D33" s="163"/>
      <c r="E33" s="98"/>
      <c r="F33" s="90"/>
      <c r="G33" s="156" t="s">
        <v>456</v>
      </c>
      <c r="H33" s="98">
        <f>SUM(H31:H32)</f>
        <v>740</v>
      </c>
      <c r="I33" s="90">
        <f>SUM(I31:I32)</f>
        <v>0</v>
      </c>
      <c r="J33" s="156" t="s">
        <v>456</v>
      </c>
      <c r="K33" s="98">
        <f>SUM(K31:K32)</f>
        <v>0</v>
      </c>
      <c r="L33" s="90">
        <f>SUM(L31:L32)</f>
        <v>0</v>
      </c>
      <c r="M33" s="97"/>
      <c r="N33" s="98"/>
      <c r="O33" s="90"/>
      <c r="P33" s="97" t="s">
        <v>188</v>
      </c>
      <c r="Q33" s="98">
        <v>770</v>
      </c>
      <c r="R33" s="90"/>
    </row>
    <row r="34" spans="1:18" s="111" customFormat="1" ht="13.5">
      <c r="A34" s="179"/>
      <c r="B34" s="204"/>
      <c r="C34" s="90"/>
      <c r="D34" s="97"/>
      <c r="E34" s="150"/>
      <c r="F34" s="90"/>
      <c r="G34" s="164" t="s">
        <v>444</v>
      </c>
      <c r="H34" s="98"/>
      <c r="I34" s="90"/>
      <c r="J34" s="97"/>
      <c r="K34" s="98"/>
      <c r="L34" s="90"/>
      <c r="M34" s="97"/>
      <c r="N34" s="98"/>
      <c r="O34" s="90"/>
      <c r="P34" s="97" t="s">
        <v>415</v>
      </c>
      <c r="Q34" s="98">
        <v>360</v>
      </c>
      <c r="R34" s="90"/>
    </row>
    <row r="35" spans="1:18" s="111" customFormat="1" ht="13.5">
      <c r="A35" s="179"/>
      <c r="B35" s="204"/>
      <c r="C35" s="90"/>
      <c r="D35" s="97"/>
      <c r="E35" s="150"/>
      <c r="F35" s="90"/>
      <c r="G35" s="97" t="s">
        <v>374</v>
      </c>
      <c r="H35" s="98"/>
      <c r="I35" s="90"/>
      <c r="J35" s="162"/>
      <c r="K35" s="98"/>
      <c r="L35" s="90"/>
      <c r="M35" s="162"/>
      <c r="N35" s="98"/>
      <c r="O35" s="90"/>
      <c r="P35" s="97" t="s">
        <v>189</v>
      </c>
      <c r="Q35" s="98">
        <v>360</v>
      </c>
      <c r="R35" s="90"/>
    </row>
    <row r="36" spans="1:18" s="111" customFormat="1" ht="13.5">
      <c r="A36" s="179"/>
      <c r="B36" s="204"/>
      <c r="C36" s="90"/>
      <c r="D36" s="342"/>
      <c r="E36" s="150"/>
      <c r="F36" s="90"/>
      <c r="G36" s="342"/>
      <c r="H36" s="98"/>
      <c r="I36" s="90"/>
      <c r="J36" s="162"/>
      <c r="K36" s="98"/>
      <c r="L36" s="90"/>
      <c r="M36" s="162"/>
      <c r="N36" s="98"/>
      <c r="O36" s="90"/>
      <c r="P36" s="163"/>
      <c r="Q36" s="98"/>
      <c r="R36" s="90"/>
    </row>
    <row r="37" spans="1:18" s="111" customFormat="1" ht="13.5">
      <c r="A37" s="179"/>
      <c r="B37" s="204"/>
      <c r="C37" s="90"/>
      <c r="D37" s="156"/>
      <c r="E37" s="150"/>
      <c r="F37" s="90"/>
      <c r="G37" s="156" t="s">
        <v>456</v>
      </c>
      <c r="H37" s="98">
        <v>0</v>
      </c>
      <c r="I37" s="90"/>
      <c r="J37" s="162"/>
      <c r="K37" s="98"/>
      <c r="L37" s="90"/>
      <c r="M37" s="162"/>
      <c r="N37" s="98"/>
      <c r="O37" s="90"/>
      <c r="P37" s="156" t="s">
        <v>456</v>
      </c>
      <c r="Q37" s="98">
        <f>SUM(Q31:Q36)</f>
        <v>4410</v>
      </c>
      <c r="R37" s="90">
        <f>SUM(R31:R36)</f>
        <v>0</v>
      </c>
    </row>
    <row r="38" spans="1:18" s="111" customFormat="1" ht="13.5">
      <c r="A38" s="179"/>
      <c r="B38" s="204"/>
      <c r="C38" s="90"/>
      <c r="D38" s="164"/>
      <c r="E38" s="150"/>
      <c r="F38" s="90"/>
      <c r="G38" s="164" t="s">
        <v>443</v>
      </c>
      <c r="H38" s="98"/>
      <c r="I38" s="90"/>
      <c r="J38" s="162"/>
      <c r="K38" s="98"/>
      <c r="L38" s="90"/>
      <c r="M38" s="164" t="s">
        <v>443</v>
      </c>
      <c r="N38" s="232"/>
      <c r="O38" s="90"/>
      <c r="P38" s="164" t="s">
        <v>443</v>
      </c>
      <c r="Q38" s="98">
        <v>0</v>
      </c>
      <c r="R38" s="90">
        <v>0</v>
      </c>
    </row>
    <row r="39" spans="1:18" s="111" customFormat="1" ht="13.5">
      <c r="A39" s="179"/>
      <c r="B39" s="204"/>
      <c r="C39" s="90"/>
      <c r="D39" s="97"/>
      <c r="E39" s="150"/>
      <c r="F39" s="90"/>
      <c r="G39" s="97" t="s">
        <v>200</v>
      </c>
      <c r="H39" s="98">
        <v>70</v>
      </c>
      <c r="I39" s="90"/>
      <c r="J39" s="162"/>
      <c r="K39" s="98"/>
      <c r="L39" s="90"/>
      <c r="M39" s="97" t="s">
        <v>199</v>
      </c>
      <c r="N39" s="98">
        <v>150</v>
      </c>
      <c r="O39" s="90"/>
      <c r="P39" s="97" t="s">
        <v>201</v>
      </c>
      <c r="Q39" s="98">
        <v>280</v>
      </c>
      <c r="R39" s="90"/>
    </row>
    <row r="40" spans="1:18" s="111" customFormat="1" ht="13.5">
      <c r="A40" s="179"/>
      <c r="B40" s="204"/>
      <c r="C40" s="90"/>
      <c r="D40" s="97"/>
      <c r="E40" s="150"/>
      <c r="F40" s="90"/>
      <c r="G40" s="97" t="s">
        <v>515</v>
      </c>
      <c r="H40" s="98">
        <v>320</v>
      </c>
      <c r="I40" s="90"/>
      <c r="J40" s="162"/>
      <c r="K40" s="98"/>
      <c r="L40" s="90"/>
      <c r="M40" s="97"/>
      <c r="N40" s="98"/>
      <c r="O40" s="90"/>
      <c r="P40" s="97" t="s">
        <v>529</v>
      </c>
      <c r="Q40" s="98">
        <v>220</v>
      </c>
      <c r="R40" s="90"/>
    </row>
    <row r="41" spans="1:18" s="111" customFormat="1" ht="13.5">
      <c r="A41" s="179"/>
      <c r="B41" s="204"/>
      <c r="C41" s="90"/>
      <c r="D41" s="97"/>
      <c r="E41" s="150"/>
      <c r="F41" s="90"/>
      <c r="G41" s="97" t="s">
        <v>199</v>
      </c>
      <c r="H41" s="98">
        <v>340</v>
      </c>
      <c r="I41" s="90"/>
      <c r="J41" s="162"/>
      <c r="K41" s="98"/>
      <c r="L41" s="90"/>
      <c r="M41" s="162"/>
      <c r="N41" s="98"/>
      <c r="O41" s="90"/>
      <c r="P41" s="97" t="s">
        <v>202</v>
      </c>
      <c r="Q41" s="98">
        <v>300</v>
      </c>
      <c r="R41" s="90"/>
    </row>
    <row r="42" spans="1:18" s="111" customFormat="1" ht="13.5">
      <c r="A42" s="179"/>
      <c r="B42" s="204"/>
      <c r="C42" s="90"/>
      <c r="D42" s="97"/>
      <c r="E42" s="150"/>
      <c r="F42" s="90"/>
      <c r="G42" s="162"/>
      <c r="H42" s="98"/>
      <c r="I42" s="90"/>
      <c r="J42" s="162"/>
      <c r="K42" s="98"/>
      <c r="L42" s="90"/>
      <c r="M42" s="162"/>
      <c r="N42" s="98"/>
      <c r="O42" s="90"/>
      <c r="P42" s="162" t="s">
        <v>576</v>
      </c>
      <c r="Q42" s="98">
        <v>300</v>
      </c>
      <c r="R42" s="90"/>
    </row>
    <row r="43" spans="1:18" s="111" customFormat="1" ht="13.5">
      <c r="A43" s="179"/>
      <c r="B43" s="204"/>
      <c r="C43" s="90"/>
      <c r="D43" s="97"/>
      <c r="E43" s="234"/>
      <c r="F43" s="235"/>
      <c r="G43" s="162"/>
      <c r="H43" s="98"/>
      <c r="I43" s="90"/>
      <c r="J43" s="162"/>
      <c r="K43" s="98"/>
      <c r="L43" s="90"/>
      <c r="M43" s="162"/>
      <c r="N43" s="98"/>
      <c r="O43" s="90"/>
      <c r="P43" s="162" t="s">
        <v>516</v>
      </c>
      <c r="Q43" s="98">
        <v>820</v>
      </c>
      <c r="R43" s="90"/>
    </row>
    <row r="44" spans="1:18" s="111" customFormat="1" ht="13.5">
      <c r="A44" s="179"/>
      <c r="B44" s="204"/>
      <c r="C44" s="90"/>
      <c r="D44" s="97"/>
      <c r="E44" s="234"/>
      <c r="F44" s="235"/>
      <c r="G44" s="162"/>
      <c r="H44" s="98"/>
      <c r="I44" s="90"/>
      <c r="J44" s="162"/>
      <c r="K44" s="98"/>
      <c r="L44" s="90"/>
      <c r="M44" s="162"/>
      <c r="N44" s="98"/>
      <c r="O44" s="90"/>
      <c r="P44" s="162" t="s">
        <v>204</v>
      </c>
      <c r="Q44" s="98">
        <v>210</v>
      </c>
      <c r="R44" s="90"/>
    </row>
    <row r="45" spans="1:18" s="111" customFormat="1" ht="13.5">
      <c r="A45" s="179"/>
      <c r="B45" s="204"/>
      <c r="C45" s="90"/>
      <c r="D45" s="97"/>
      <c r="E45" s="150"/>
      <c r="F45" s="90"/>
      <c r="G45" s="162"/>
      <c r="H45" s="98"/>
      <c r="I45" s="90"/>
      <c r="J45" s="162"/>
      <c r="K45" s="98"/>
      <c r="L45" s="90"/>
      <c r="M45" s="162"/>
      <c r="N45" s="98"/>
      <c r="O45" s="90"/>
      <c r="P45" s="162" t="s">
        <v>205</v>
      </c>
      <c r="Q45" s="98">
        <v>230</v>
      </c>
      <c r="R45" s="90"/>
    </row>
    <row r="46" spans="1:18" s="111" customFormat="1" ht="13.5">
      <c r="A46" s="179"/>
      <c r="B46" s="204"/>
      <c r="C46" s="90"/>
      <c r="D46" s="97"/>
      <c r="E46" s="150"/>
      <c r="F46" s="90"/>
      <c r="G46" s="162"/>
      <c r="H46" s="98"/>
      <c r="I46" s="90"/>
      <c r="J46" s="162"/>
      <c r="K46" s="98"/>
      <c r="L46" s="90"/>
      <c r="M46" s="162"/>
      <c r="N46" s="98"/>
      <c r="O46" s="90"/>
      <c r="P46" s="162" t="s">
        <v>206</v>
      </c>
      <c r="Q46" s="98">
        <v>1320</v>
      </c>
      <c r="R46" s="90"/>
    </row>
    <row r="47" spans="1:18" s="111" customFormat="1" ht="13.5">
      <c r="A47" s="179"/>
      <c r="B47" s="204"/>
      <c r="C47" s="90"/>
      <c r="D47" s="97"/>
      <c r="E47" s="150"/>
      <c r="F47" s="90"/>
      <c r="G47" s="162"/>
      <c r="H47" s="98"/>
      <c r="I47" s="90"/>
      <c r="J47" s="162"/>
      <c r="K47" s="98"/>
      <c r="L47" s="90"/>
      <c r="M47" s="162"/>
      <c r="N47" s="98"/>
      <c r="O47" s="90"/>
      <c r="P47" s="162"/>
      <c r="Q47" s="98"/>
      <c r="R47" s="90"/>
    </row>
    <row r="48" spans="1:18" s="111" customFormat="1" ht="13.5">
      <c r="A48" s="179"/>
      <c r="B48" s="204"/>
      <c r="C48" s="90"/>
      <c r="D48" s="97"/>
      <c r="E48" s="150"/>
      <c r="F48" s="90"/>
      <c r="G48" s="162"/>
      <c r="H48" s="98"/>
      <c r="I48" s="90"/>
      <c r="J48" s="162"/>
      <c r="K48" s="98"/>
      <c r="L48" s="90"/>
      <c r="M48" s="162"/>
      <c r="N48" s="98"/>
      <c r="O48" s="90"/>
      <c r="P48" s="162" t="s">
        <v>203</v>
      </c>
      <c r="Q48" s="98"/>
      <c r="R48" s="90"/>
    </row>
    <row r="49" spans="1:18" s="111" customFormat="1" ht="13.5">
      <c r="A49" s="181"/>
      <c r="B49" s="225"/>
      <c r="C49" s="96"/>
      <c r="D49" s="222"/>
      <c r="E49" s="182"/>
      <c r="F49" s="96"/>
      <c r="G49" s="222" t="s">
        <v>456</v>
      </c>
      <c r="H49" s="152">
        <f>SUM(H39:H48)</f>
        <v>730</v>
      </c>
      <c r="I49" s="96">
        <f>SUM(I39:I48)</f>
        <v>0</v>
      </c>
      <c r="J49" s="183"/>
      <c r="K49" s="152"/>
      <c r="L49" s="96"/>
      <c r="M49" s="222" t="s">
        <v>456</v>
      </c>
      <c r="N49" s="152">
        <f>SUM(N39:N48)</f>
        <v>150</v>
      </c>
      <c r="O49" s="96">
        <f>SUM(O39:O48)</f>
        <v>0</v>
      </c>
      <c r="P49" s="222" t="s">
        <v>456</v>
      </c>
      <c r="Q49" s="152">
        <f>SUM(Q39:Q48)</f>
        <v>3680</v>
      </c>
      <c r="R49" s="96">
        <f>SUM(R39:R48)</f>
        <v>0</v>
      </c>
    </row>
    <row r="50" spans="1:18" s="111" customFormat="1" ht="14.25" thickBot="1">
      <c r="A50" s="185" t="s">
        <v>18</v>
      </c>
      <c r="B50" s="214">
        <f>SUM(B31:B49)</f>
        <v>0</v>
      </c>
      <c r="C50" s="223">
        <f>SUM(C31:C49)</f>
        <v>0</v>
      </c>
      <c r="D50" s="185" t="s">
        <v>18</v>
      </c>
      <c r="E50" s="214">
        <f>SUM(E31:E49)</f>
        <v>0</v>
      </c>
      <c r="F50" s="223">
        <f>SUM(F31:F49)</f>
        <v>0</v>
      </c>
      <c r="G50" s="186" t="s">
        <v>18</v>
      </c>
      <c r="H50" s="187">
        <f>SUM(H33+H37+H49)</f>
        <v>1470</v>
      </c>
      <c r="I50" s="223">
        <f>SUM(I33+I37+I49)</f>
        <v>0</v>
      </c>
      <c r="J50" s="186" t="s">
        <v>18</v>
      </c>
      <c r="K50" s="187">
        <f>SUM(K33)</f>
        <v>0</v>
      </c>
      <c r="L50" s="223">
        <f>SUM(L33)</f>
        <v>0</v>
      </c>
      <c r="M50" s="186" t="s">
        <v>18</v>
      </c>
      <c r="N50" s="187">
        <f>SUM(N49)</f>
        <v>150</v>
      </c>
      <c r="O50" s="223">
        <f>SUM(O49)</f>
        <v>0</v>
      </c>
      <c r="P50" s="186" t="s">
        <v>18</v>
      </c>
      <c r="Q50" s="187">
        <f>SUM(Q37+Q49)</f>
        <v>8090</v>
      </c>
      <c r="R50" s="223">
        <f>SUM(R37+R49)</f>
        <v>0</v>
      </c>
    </row>
    <row r="51" spans="7:14" s="111" customFormat="1" ht="9" customHeight="1" thickBot="1">
      <c r="G51" s="119"/>
      <c r="I51" s="236"/>
      <c r="M51" s="120"/>
      <c r="N51" s="227"/>
    </row>
    <row r="52" spans="1:14" s="111" customFormat="1" ht="16.5" customHeight="1" thickBot="1">
      <c r="A52" s="314" t="s">
        <v>582</v>
      </c>
      <c r="B52" s="121"/>
      <c r="C52" s="122" t="s">
        <v>317</v>
      </c>
      <c r="D52" s="123" t="s">
        <v>207</v>
      </c>
      <c r="E52" s="124"/>
      <c r="F52" s="125" t="s">
        <v>4</v>
      </c>
      <c r="G52" s="126">
        <f>SUM(B61,E61,H61,K61,N61,Q61)</f>
        <v>2100</v>
      </c>
      <c r="H52" s="127" t="s">
        <v>5</v>
      </c>
      <c r="I52" s="128">
        <f>SUM(C61,F61,I61,L61,O61,R61)</f>
        <v>0</v>
      </c>
      <c r="J52" s="9"/>
      <c r="K52" s="129"/>
      <c r="L52" s="192"/>
      <c r="M52" s="193"/>
      <c r="N52" s="194"/>
    </row>
    <row r="53" s="111" customFormat="1" ht="5.25" customHeight="1" thickBot="1"/>
    <row r="54" spans="1:18" s="111" customFormat="1" ht="15.75" customHeight="1">
      <c r="A54" s="133" t="s">
        <v>6</v>
      </c>
      <c r="B54" s="134"/>
      <c r="C54" s="135"/>
      <c r="D54" s="136" t="s">
        <v>7</v>
      </c>
      <c r="E54" s="134"/>
      <c r="F54" s="135"/>
      <c r="G54" s="136" t="s">
        <v>8</v>
      </c>
      <c r="H54" s="134"/>
      <c r="I54" s="135"/>
      <c r="J54" s="136" t="s">
        <v>309</v>
      </c>
      <c r="K54" s="134"/>
      <c r="L54" s="135"/>
      <c r="M54" s="136" t="s">
        <v>9</v>
      </c>
      <c r="N54" s="134"/>
      <c r="O54" s="135"/>
      <c r="P54" s="137" t="s">
        <v>10</v>
      </c>
      <c r="Q54" s="105"/>
      <c r="R54" s="109"/>
    </row>
    <row r="55" spans="1:18" s="111" customFormat="1" ht="14.25" customHeight="1">
      <c r="A55" s="138" t="s">
        <v>11</v>
      </c>
      <c r="B55" s="139" t="s">
        <v>12</v>
      </c>
      <c r="C55" s="140"/>
      <c r="D55" s="138" t="s">
        <v>11</v>
      </c>
      <c r="E55" s="139" t="s">
        <v>12</v>
      </c>
      <c r="F55" s="140"/>
      <c r="G55" s="138" t="s">
        <v>11</v>
      </c>
      <c r="H55" s="139" t="s">
        <v>12</v>
      </c>
      <c r="I55" s="140"/>
      <c r="J55" s="138" t="s">
        <v>11</v>
      </c>
      <c r="K55" s="139" t="s">
        <v>12</v>
      </c>
      <c r="L55" s="140"/>
      <c r="M55" s="138" t="s">
        <v>11</v>
      </c>
      <c r="N55" s="139" t="s">
        <v>12</v>
      </c>
      <c r="O55" s="140"/>
      <c r="P55" s="143" t="s">
        <v>11</v>
      </c>
      <c r="Q55" s="144" t="s">
        <v>12</v>
      </c>
      <c r="R55" s="145"/>
    </row>
    <row r="56" spans="1:18" s="111" customFormat="1" ht="13.5">
      <c r="A56" s="85"/>
      <c r="B56" s="177"/>
      <c r="C56" s="90"/>
      <c r="D56" s="85"/>
      <c r="E56" s="177"/>
      <c r="F56" s="90"/>
      <c r="G56" s="84" t="s">
        <v>296</v>
      </c>
      <c r="H56" s="89">
        <v>150</v>
      </c>
      <c r="I56" s="90"/>
      <c r="J56" s="85"/>
      <c r="K56" s="89"/>
      <c r="L56" s="90"/>
      <c r="M56" s="85" t="s">
        <v>208</v>
      </c>
      <c r="N56" s="89">
        <v>10</v>
      </c>
      <c r="O56" s="90"/>
      <c r="P56" s="85" t="s">
        <v>295</v>
      </c>
      <c r="Q56" s="92">
        <v>370</v>
      </c>
      <c r="R56" s="90"/>
    </row>
    <row r="57" spans="1:18" s="111" customFormat="1" ht="13.5">
      <c r="A57" s="85"/>
      <c r="B57" s="177"/>
      <c r="C57" s="90"/>
      <c r="D57" s="85"/>
      <c r="E57" s="177"/>
      <c r="F57" s="90"/>
      <c r="G57" s="84" t="s">
        <v>301</v>
      </c>
      <c r="H57" s="89">
        <v>10</v>
      </c>
      <c r="I57" s="90"/>
      <c r="J57" s="84"/>
      <c r="K57" s="89"/>
      <c r="L57" s="90"/>
      <c r="M57" s="84" t="s">
        <v>301</v>
      </c>
      <c r="N57" s="89">
        <v>20</v>
      </c>
      <c r="O57" s="90"/>
      <c r="P57" s="84" t="s">
        <v>298</v>
      </c>
      <c r="Q57" s="93">
        <v>780</v>
      </c>
      <c r="R57" s="90"/>
    </row>
    <row r="58" spans="1:18" s="111" customFormat="1" ht="13.5">
      <c r="A58" s="85"/>
      <c r="B58" s="177"/>
      <c r="C58" s="90"/>
      <c r="D58" s="85"/>
      <c r="E58" s="177"/>
      <c r="F58" s="90"/>
      <c r="G58" s="84" t="s">
        <v>302</v>
      </c>
      <c r="H58" s="89">
        <v>120</v>
      </c>
      <c r="I58" s="90"/>
      <c r="J58" s="84"/>
      <c r="K58" s="89"/>
      <c r="L58" s="90"/>
      <c r="M58" s="84" t="s">
        <v>297</v>
      </c>
      <c r="N58" s="89">
        <v>10</v>
      </c>
      <c r="O58" s="90"/>
      <c r="P58" s="84" t="s">
        <v>299</v>
      </c>
      <c r="Q58" s="93">
        <v>460</v>
      </c>
      <c r="R58" s="90"/>
    </row>
    <row r="59" spans="1:18" s="111" customFormat="1" ht="13.5">
      <c r="A59" s="85"/>
      <c r="B59" s="177"/>
      <c r="C59" s="90"/>
      <c r="D59" s="85"/>
      <c r="E59" s="177"/>
      <c r="F59" s="90"/>
      <c r="G59" s="84" t="s">
        <v>297</v>
      </c>
      <c r="H59" s="89">
        <v>30</v>
      </c>
      <c r="I59" s="90"/>
      <c r="J59" s="84"/>
      <c r="K59" s="89"/>
      <c r="L59" s="90"/>
      <c r="M59" s="335"/>
      <c r="N59" s="89"/>
      <c r="O59" s="90"/>
      <c r="P59" s="84" t="s">
        <v>300</v>
      </c>
      <c r="Q59" s="93">
        <v>140</v>
      </c>
      <c r="R59" s="90"/>
    </row>
    <row r="60" spans="1:18" s="111" customFormat="1" ht="13.5">
      <c r="A60" s="181"/>
      <c r="B60" s="225"/>
      <c r="C60" s="96"/>
      <c r="D60" s="181"/>
      <c r="E60" s="225"/>
      <c r="F60" s="96"/>
      <c r="G60" s="180"/>
      <c r="H60" s="226"/>
      <c r="I60" s="96"/>
      <c r="J60" s="180"/>
      <c r="K60" s="226"/>
      <c r="L60" s="96"/>
      <c r="M60" s="180"/>
      <c r="N60" s="226"/>
      <c r="O60" s="96"/>
      <c r="P60" s="180"/>
      <c r="Q60" s="152"/>
      <c r="R60" s="96"/>
    </row>
    <row r="61" spans="1:18" s="111" customFormat="1" ht="14.25" thickBot="1">
      <c r="A61" s="185" t="s">
        <v>18</v>
      </c>
      <c r="B61" s="214">
        <f>SUM(B56:B60)</f>
        <v>0</v>
      </c>
      <c r="C61" s="223">
        <f>SUM(C56:C60)</f>
        <v>0</v>
      </c>
      <c r="D61" s="185" t="s">
        <v>18</v>
      </c>
      <c r="E61" s="214">
        <f>SUM(E56:E60)</f>
        <v>0</v>
      </c>
      <c r="F61" s="223">
        <f>SUM(F56:F60)</f>
        <v>0</v>
      </c>
      <c r="G61" s="185" t="s">
        <v>18</v>
      </c>
      <c r="H61" s="214">
        <f>SUM(H56:H60)</f>
        <v>310</v>
      </c>
      <c r="I61" s="223">
        <f>SUM(I56:I60)</f>
        <v>0</v>
      </c>
      <c r="J61" s="185" t="s">
        <v>18</v>
      </c>
      <c r="K61" s="214">
        <f>SUM(K56:K60)</f>
        <v>0</v>
      </c>
      <c r="L61" s="223">
        <f>SUM(L56:L60)</f>
        <v>0</v>
      </c>
      <c r="M61" s="185" t="s">
        <v>18</v>
      </c>
      <c r="N61" s="214">
        <f>SUM(N56:N60)</f>
        <v>40</v>
      </c>
      <c r="O61" s="223">
        <f>SUM(O56:O60)</f>
        <v>0</v>
      </c>
      <c r="P61" s="185" t="s">
        <v>18</v>
      </c>
      <c r="Q61" s="187">
        <f>SUM(Q56:Q60)</f>
        <v>1750</v>
      </c>
      <c r="R61" s="223">
        <f>SUM(R56:R60)</f>
        <v>0</v>
      </c>
    </row>
    <row r="62" spans="1:18" s="111" customFormat="1" ht="9" customHeight="1" thickBot="1">
      <c r="A62" s="237"/>
      <c r="B62" s="190"/>
      <c r="C62" s="191"/>
      <c r="D62" s="237"/>
      <c r="E62" s="190"/>
      <c r="F62" s="191"/>
      <c r="G62" s="237"/>
      <c r="H62" s="190"/>
      <c r="I62" s="191"/>
      <c r="J62" s="237"/>
      <c r="K62" s="190"/>
      <c r="L62" s="191"/>
      <c r="M62" s="237"/>
      <c r="N62" s="190"/>
      <c r="O62" s="191"/>
      <c r="P62" s="237"/>
      <c r="Q62" s="190"/>
      <c r="R62" s="191"/>
    </row>
    <row r="63" spans="1:11" s="111" customFormat="1" ht="17.25" customHeight="1" thickBot="1">
      <c r="A63" s="314" t="s">
        <v>582</v>
      </c>
      <c r="B63" s="121"/>
      <c r="C63" s="122" t="s">
        <v>342</v>
      </c>
      <c r="D63" s="123" t="s">
        <v>209</v>
      </c>
      <c r="E63" s="124"/>
      <c r="F63" s="125" t="s">
        <v>4</v>
      </c>
      <c r="G63" s="126">
        <f>SUM(B79,E79,H79,K79,N79,Q79)</f>
        <v>25230</v>
      </c>
      <c r="H63" s="127" t="s">
        <v>5</v>
      </c>
      <c r="I63" s="128">
        <f>SUM(C79,F79,I79,L79,O79,R79)</f>
        <v>0</v>
      </c>
      <c r="J63" s="9"/>
      <c r="K63" s="129"/>
    </row>
    <row r="64" s="111" customFormat="1" ht="5.25" customHeight="1" thickBot="1"/>
    <row r="65" spans="1:18" s="111" customFormat="1" ht="13.5">
      <c r="A65" s="133" t="s">
        <v>6</v>
      </c>
      <c r="B65" s="134"/>
      <c r="C65" s="135"/>
      <c r="D65" s="136" t="s">
        <v>7</v>
      </c>
      <c r="E65" s="134"/>
      <c r="F65" s="135"/>
      <c r="G65" s="136" t="s">
        <v>8</v>
      </c>
      <c r="H65" s="134"/>
      <c r="I65" s="135"/>
      <c r="J65" s="136" t="s">
        <v>309</v>
      </c>
      <c r="K65" s="134"/>
      <c r="L65" s="135"/>
      <c r="M65" s="136" t="s">
        <v>358</v>
      </c>
      <c r="N65" s="134"/>
      <c r="O65" s="135"/>
      <c r="P65" s="137" t="s">
        <v>10</v>
      </c>
      <c r="Q65" s="105"/>
      <c r="R65" s="109"/>
    </row>
    <row r="66" spans="1:18" s="111" customFormat="1" ht="13.5">
      <c r="A66" s="138" t="s">
        <v>11</v>
      </c>
      <c r="B66" s="139" t="s">
        <v>12</v>
      </c>
      <c r="C66" s="140"/>
      <c r="D66" s="138" t="s">
        <v>11</v>
      </c>
      <c r="E66" s="139" t="s">
        <v>12</v>
      </c>
      <c r="F66" s="140"/>
      <c r="G66" s="138" t="s">
        <v>11</v>
      </c>
      <c r="H66" s="139" t="s">
        <v>12</v>
      </c>
      <c r="I66" s="140"/>
      <c r="J66" s="138" t="s">
        <v>11</v>
      </c>
      <c r="K66" s="139" t="s">
        <v>12</v>
      </c>
      <c r="L66" s="140"/>
      <c r="M66" s="138" t="s">
        <v>11</v>
      </c>
      <c r="N66" s="139" t="s">
        <v>12</v>
      </c>
      <c r="O66" s="140"/>
      <c r="P66" s="143" t="s">
        <v>11</v>
      </c>
      <c r="Q66" s="144" t="s">
        <v>12</v>
      </c>
      <c r="R66" s="145"/>
    </row>
    <row r="67" spans="1:18" s="111" customFormat="1" ht="13.5">
      <c r="A67" s="85"/>
      <c r="B67" s="177"/>
      <c r="C67" s="90"/>
      <c r="D67" s="202"/>
      <c r="E67" s="177"/>
      <c r="F67" s="90"/>
      <c r="G67" s="85" t="s">
        <v>212</v>
      </c>
      <c r="H67" s="89">
        <v>1110</v>
      </c>
      <c r="I67" s="90"/>
      <c r="J67" s="85" t="s">
        <v>210</v>
      </c>
      <c r="K67" s="89">
        <v>1300</v>
      </c>
      <c r="L67" s="90"/>
      <c r="M67" s="202"/>
      <c r="N67" s="89"/>
      <c r="O67" s="90"/>
      <c r="P67" s="85" t="s">
        <v>580</v>
      </c>
      <c r="Q67" s="89">
        <v>1350</v>
      </c>
      <c r="R67" s="90"/>
    </row>
    <row r="68" spans="1:18" s="111" customFormat="1" ht="13.5" customHeight="1">
      <c r="A68" s="85"/>
      <c r="B68" s="177"/>
      <c r="C68" s="90"/>
      <c r="D68" s="85"/>
      <c r="E68" s="177"/>
      <c r="F68" s="90"/>
      <c r="G68" s="85" t="s">
        <v>475</v>
      </c>
      <c r="H68" s="89">
        <v>1220</v>
      </c>
      <c r="I68" s="90"/>
      <c r="J68" s="85"/>
      <c r="K68" s="89"/>
      <c r="L68" s="90"/>
      <c r="M68" s="202"/>
      <c r="N68" s="89"/>
      <c r="O68" s="90"/>
      <c r="P68" s="85" t="s">
        <v>581</v>
      </c>
      <c r="Q68" s="89">
        <v>3700</v>
      </c>
      <c r="R68" s="90"/>
    </row>
    <row r="69" spans="1:18" s="111" customFormat="1" ht="13.5" customHeight="1">
      <c r="A69" s="85"/>
      <c r="B69" s="177"/>
      <c r="C69" s="90"/>
      <c r="D69" s="85"/>
      <c r="E69" s="177"/>
      <c r="F69" s="90"/>
      <c r="G69" s="85" t="s">
        <v>214</v>
      </c>
      <c r="H69" s="89">
        <v>440</v>
      </c>
      <c r="I69" s="90"/>
      <c r="J69" s="85"/>
      <c r="K69" s="89"/>
      <c r="L69" s="90"/>
      <c r="M69" s="202"/>
      <c r="N69" s="89"/>
      <c r="O69" s="90"/>
      <c r="P69" s="354" t="s">
        <v>578</v>
      </c>
      <c r="Q69" s="89">
        <v>3060</v>
      </c>
      <c r="R69" s="90"/>
    </row>
    <row r="70" spans="1:18" s="111" customFormat="1" ht="13.5" customHeight="1">
      <c r="A70" s="85"/>
      <c r="B70" s="177"/>
      <c r="C70" s="90"/>
      <c r="D70" s="85"/>
      <c r="E70" s="177"/>
      <c r="F70" s="90"/>
      <c r="G70" s="85" t="s">
        <v>472</v>
      </c>
      <c r="H70" s="89">
        <v>730</v>
      </c>
      <c r="I70" s="90"/>
      <c r="J70" s="85"/>
      <c r="K70" s="89"/>
      <c r="L70" s="90"/>
      <c r="M70" s="202"/>
      <c r="N70" s="89"/>
      <c r="O70" s="90"/>
      <c r="P70" s="354" t="s">
        <v>546</v>
      </c>
      <c r="Q70" s="89">
        <v>3830</v>
      </c>
      <c r="R70" s="90"/>
    </row>
    <row r="71" spans="1:18" s="111" customFormat="1" ht="13.5" customHeight="1">
      <c r="A71" s="85"/>
      <c r="B71" s="177"/>
      <c r="C71" s="90"/>
      <c r="D71" s="85"/>
      <c r="E71" s="177"/>
      <c r="F71" s="90"/>
      <c r="G71" s="85" t="s">
        <v>66</v>
      </c>
      <c r="H71" s="89">
        <v>40</v>
      </c>
      <c r="I71" s="90"/>
      <c r="J71" s="85"/>
      <c r="K71" s="89"/>
      <c r="L71" s="90"/>
      <c r="M71" s="202"/>
      <c r="N71" s="89"/>
      <c r="O71" s="90"/>
      <c r="P71" s="85" t="s">
        <v>527</v>
      </c>
      <c r="Q71" s="89">
        <v>740</v>
      </c>
      <c r="R71" s="90"/>
    </row>
    <row r="72" spans="1:18" s="111" customFormat="1" ht="13.5" customHeight="1">
      <c r="A72" s="85"/>
      <c r="B72" s="177"/>
      <c r="C72" s="90"/>
      <c r="D72" s="85"/>
      <c r="E72" s="177"/>
      <c r="F72" s="90"/>
      <c r="G72" s="85" t="s">
        <v>479</v>
      </c>
      <c r="H72" s="89">
        <v>1210</v>
      </c>
      <c r="I72" s="90"/>
      <c r="J72" s="85"/>
      <c r="K72" s="89"/>
      <c r="L72" s="90"/>
      <c r="M72" s="85"/>
      <c r="N72" s="89"/>
      <c r="O72" s="90"/>
      <c r="P72" s="85" t="s">
        <v>577</v>
      </c>
      <c r="Q72" s="89">
        <v>1730</v>
      </c>
      <c r="R72" s="90"/>
    </row>
    <row r="73" spans="1:18" s="111" customFormat="1" ht="13.5" customHeight="1">
      <c r="A73" s="85"/>
      <c r="B73" s="177"/>
      <c r="C73" s="90"/>
      <c r="D73" s="85"/>
      <c r="E73" s="177"/>
      <c r="F73" s="90"/>
      <c r="G73" s="85"/>
      <c r="H73" s="89"/>
      <c r="I73" s="90"/>
      <c r="J73" s="85"/>
      <c r="K73" s="89"/>
      <c r="L73" s="90"/>
      <c r="M73" s="85"/>
      <c r="N73" s="89"/>
      <c r="O73" s="90"/>
      <c r="P73" s="85" t="s">
        <v>66</v>
      </c>
      <c r="Q73" s="89">
        <v>180</v>
      </c>
      <c r="R73" s="90"/>
    </row>
    <row r="74" spans="1:18" s="111" customFormat="1" ht="13.5" customHeight="1">
      <c r="A74" s="85"/>
      <c r="B74" s="177"/>
      <c r="C74" s="90"/>
      <c r="D74" s="85"/>
      <c r="E74" s="177"/>
      <c r="F74" s="90"/>
      <c r="G74" s="85"/>
      <c r="H74" s="89"/>
      <c r="I74" s="90"/>
      <c r="J74" s="85"/>
      <c r="K74" s="89"/>
      <c r="L74" s="90"/>
      <c r="M74" s="85"/>
      <c r="N74" s="89"/>
      <c r="O74" s="90"/>
      <c r="P74" s="85" t="s">
        <v>147</v>
      </c>
      <c r="Q74" s="89">
        <v>660</v>
      </c>
      <c r="R74" s="90"/>
    </row>
    <row r="75" spans="1:18" s="111" customFormat="1" ht="13.5" customHeight="1">
      <c r="A75" s="85"/>
      <c r="B75" s="177"/>
      <c r="C75" s="90"/>
      <c r="D75" s="85"/>
      <c r="E75" s="177"/>
      <c r="F75" s="90"/>
      <c r="G75" s="85"/>
      <c r="H75" s="89"/>
      <c r="I75" s="90"/>
      <c r="J75" s="85"/>
      <c r="K75" s="89"/>
      <c r="L75" s="90"/>
      <c r="M75" s="85"/>
      <c r="N75" s="89"/>
      <c r="O75" s="90"/>
      <c r="P75" s="85" t="s">
        <v>148</v>
      </c>
      <c r="Q75" s="89">
        <v>480</v>
      </c>
      <c r="R75" s="90"/>
    </row>
    <row r="76" spans="1:18" s="111" customFormat="1" ht="13.5" customHeight="1">
      <c r="A76" s="85"/>
      <c r="B76" s="177"/>
      <c r="C76" s="90"/>
      <c r="D76" s="85"/>
      <c r="E76" s="177"/>
      <c r="F76" s="90"/>
      <c r="G76" s="85"/>
      <c r="H76" s="89"/>
      <c r="I76" s="90"/>
      <c r="J76" s="85"/>
      <c r="K76" s="89"/>
      <c r="L76" s="90"/>
      <c r="M76" s="85"/>
      <c r="N76" s="89"/>
      <c r="O76" s="90"/>
      <c r="P76" s="85" t="s">
        <v>131</v>
      </c>
      <c r="Q76" s="89">
        <v>2350</v>
      </c>
      <c r="R76" s="90"/>
    </row>
    <row r="77" spans="1:18" s="111" customFormat="1" ht="13.5" customHeight="1">
      <c r="A77" s="85"/>
      <c r="B77" s="177"/>
      <c r="C77" s="90"/>
      <c r="D77" s="202" t="s">
        <v>530</v>
      </c>
      <c r="E77" s="177"/>
      <c r="F77" s="90"/>
      <c r="G77" s="85"/>
      <c r="H77" s="89"/>
      <c r="I77" s="90"/>
      <c r="J77" s="85"/>
      <c r="K77" s="89"/>
      <c r="L77" s="90"/>
      <c r="M77" s="85"/>
      <c r="N77" s="89"/>
      <c r="O77" s="90"/>
      <c r="P77" s="85" t="s">
        <v>365</v>
      </c>
      <c r="Q77" s="89">
        <v>1100</v>
      </c>
      <c r="R77" s="90"/>
    </row>
    <row r="78" spans="1:18" s="111" customFormat="1" ht="13.5" customHeight="1">
      <c r="A78" s="181"/>
      <c r="B78" s="225"/>
      <c r="C78" s="96"/>
      <c r="D78" s="85" t="s">
        <v>213</v>
      </c>
      <c r="E78" s="225"/>
      <c r="F78" s="96"/>
      <c r="G78" s="85" t="s">
        <v>273</v>
      </c>
      <c r="H78" s="226">
        <v>0</v>
      </c>
      <c r="I78" s="96"/>
      <c r="J78" s="85" t="s">
        <v>211</v>
      </c>
      <c r="K78" s="226"/>
      <c r="L78" s="96"/>
      <c r="M78" s="181"/>
      <c r="N78" s="226"/>
      <c r="O78" s="96"/>
      <c r="P78" s="181"/>
      <c r="Q78" s="226"/>
      <c r="R78" s="96"/>
    </row>
    <row r="79" spans="1:18" s="111" customFormat="1" ht="13.5" customHeight="1" thickBot="1">
      <c r="A79" s="185" t="s">
        <v>18</v>
      </c>
      <c r="B79" s="214">
        <f>SUM(B67:B78)</f>
        <v>0</v>
      </c>
      <c r="C79" s="223">
        <f>SUM(C67:C78)</f>
        <v>0</v>
      </c>
      <c r="D79" s="185" t="s">
        <v>18</v>
      </c>
      <c r="E79" s="214">
        <f>SUM(E67:E78)</f>
        <v>0</v>
      </c>
      <c r="F79" s="223">
        <f>SUM(F67:F78)</f>
        <v>0</v>
      </c>
      <c r="G79" s="185" t="s">
        <v>18</v>
      </c>
      <c r="H79" s="214">
        <f>SUM(H67:H78)</f>
        <v>4750</v>
      </c>
      <c r="I79" s="223">
        <f>SUM(I67:I78)</f>
        <v>0</v>
      </c>
      <c r="J79" s="185" t="s">
        <v>18</v>
      </c>
      <c r="K79" s="214">
        <f>SUM(K67:K78)</f>
        <v>1300</v>
      </c>
      <c r="L79" s="223">
        <f>SUM(L67:L78)</f>
        <v>0</v>
      </c>
      <c r="M79" s="185" t="s">
        <v>18</v>
      </c>
      <c r="N79" s="214">
        <f>SUM(N67:N78)</f>
        <v>0</v>
      </c>
      <c r="O79" s="223">
        <f>SUM(O67:O78)</f>
        <v>0</v>
      </c>
      <c r="P79" s="185" t="s">
        <v>18</v>
      </c>
      <c r="Q79" s="214">
        <f>SUM(Q67:Q78)</f>
        <v>19180</v>
      </c>
      <c r="R79" s="223">
        <f>SUM(R67:R78)</f>
        <v>0</v>
      </c>
    </row>
    <row r="80" s="111" customFormat="1" ht="9" customHeight="1" thickBot="1"/>
    <row r="81" spans="1:14" s="111" customFormat="1" ht="17.25" customHeight="1" thickBot="1">
      <c r="A81" s="314" t="s">
        <v>582</v>
      </c>
      <c r="B81" s="121"/>
      <c r="C81" s="122" t="s">
        <v>345</v>
      </c>
      <c r="D81" s="123" t="s">
        <v>215</v>
      </c>
      <c r="E81" s="124"/>
      <c r="F81" s="125" t="s">
        <v>4</v>
      </c>
      <c r="G81" s="126">
        <f>SUM(B91,E91,H91,K91,N91,Q91)</f>
        <v>3460</v>
      </c>
      <c r="H81" s="127" t="s">
        <v>5</v>
      </c>
      <c r="I81" s="128">
        <f>SUM(C91,F91,I91,L91,O91,R91)</f>
        <v>0</v>
      </c>
      <c r="J81" s="9"/>
      <c r="K81" s="129"/>
      <c r="L81" s="192"/>
      <c r="M81" s="193"/>
      <c r="N81" s="194"/>
    </row>
    <row r="82" s="111" customFormat="1" ht="5.25" customHeight="1" thickBot="1"/>
    <row r="83" spans="1:18" s="111" customFormat="1" ht="13.5" customHeight="1">
      <c r="A83" s="133" t="s">
        <v>6</v>
      </c>
      <c r="B83" s="134"/>
      <c r="C83" s="135"/>
      <c r="D83" s="136" t="s">
        <v>7</v>
      </c>
      <c r="E83" s="134"/>
      <c r="F83" s="135"/>
      <c r="G83" s="136" t="s">
        <v>8</v>
      </c>
      <c r="H83" s="134"/>
      <c r="I83" s="135"/>
      <c r="J83" s="136" t="s">
        <v>309</v>
      </c>
      <c r="K83" s="134"/>
      <c r="L83" s="135"/>
      <c r="M83" s="136" t="s">
        <v>9</v>
      </c>
      <c r="N83" s="134"/>
      <c r="O83" s="135"/>
      <c r="P83" s="137" t="s">
        <v>10</v>
      </c>
      <c r="Q83" s="105"/>
      <c r="R83" s="109"/>
    </row>
    <row r="84" spans="1:18" s="111" customFormat="1" ht="13.5" customHeight="1">
      <c r="A84" s="138" t="s">
        <v>11</v>
      </c>
      <c r="B84" s="139" t="s">
        <v>12</v>
      </c>
      <c r="C84" s="140"/>
      <c r="D84" s="138" t="s">
        <v>11</v>
      </c>
      <c r="E84" s="139" t="s">
        <v>12</v>
      </c>
      <c r="F84" s="140"/>
      <c r="G84" s="138" t="s">
        <v>11</v>
      </c>
      <c r="H84" s="139" t="s">
        <v>12</v>
      </c>
      <c r="I84" s="140"/>
      <c r="J84" s="138" t="s">
        <v>11</v>
      </c>
      <c r="K84" s="139" t="s">
        <v>12</v>
      </c>
      <c r="L84" s="140"/>
      <c r="M84" s="138" t="s">
        <v>11</v>
      </c>
      <c r="N84" s="139" t="s">
        <v>12</v>
      </c>
      <c r="O84" s="140"/>
      <c r="P84" s="143" t="s">
        <v>11</v>
      </c>
      <c r="Q84" s="144" t="s">
        <v>12</v>
      </c>
      <c r="R84" s="145"/>
    </row>
    <row r="85" spans="1:18" s="111" customFormat="1" ht="13.5" customHeight="1">
      <c r="A85" s="85"/>
      <c r="B85" s="177"/>
      <c r="C85" s="90"/>
      <c r="D85" s="85"/>
      <c r="E85" s="177"/>
      <c r="F85" s="90"/>
      <c r="G85" s="85"/>
      <c r="H85" s="89"/>
      <c r="I85" s="90"/>
      <c r="J85" s="85"/>
      <c r="K85" s="89"/>
      <c r="L85" s="90"/>
      <c r="M85" s="85"/>
      <c r="N85" s="89"/>
      <c r="O85" s="90"/>
      <c r="P85" s="85" t="s">
        <v>473</v>
      </c>
      <c r="Q85" s="92">
        <v>3000</v>
      </c>
      <c r="R85" s="90"/>
    </row>
    <row r="86" spans="1:18" s="111" customFormat="1" ht="13.5" customHeight="1">
      <c r="A86" s="85"/>
      <c r="B86" s="177"/>
      <c r="C86" s="90"/>
      <c r="D86" s="85"/>
      <c r="E86" s="177"/>
      <c r="F86" s="90"/>
      <c r="G86" s="85"/>
      <c r="H86" s="89"/>
      <c r="I86" s="90"/>
      <c r="J86" s="85"/>
      <c r="K86" s="89"/>
      <c r="L86" s="90"/>
      <c r="M86" s="85"/>
      <c r="N86" s="89"/>
      <c r="O86" s="90"/>
      <c r="P86" s="85" t="s">
        <v>216</v>
      </c>
      <c r="Q86" s="93">
        <v>460</v>
      </c>
      <c r="R86" s="90"/>
    </row>
    <row r="87" spans="1:18" s="111" customFormat="1" ht="13.5" customHeight="1">
      <c r="A87" s="85"/>
      <c r="B87" s="177"/>
      <c r="C87" s="90"/>
      <c r="D87" s="85"/>
      <c r="E87" s="177"/>
      <c r="F87" s="90"/>
      <c r="G87" s="85"/>
      <c r="H87" s="89"/>
      <c r="I87" s="90"/>
      <c r="J87" s="85"/>
      <c r="K87" s="89"/>
      <c r="L87" s="90"/>
      <c r="M87" s="85"/>
      <c r="N87" s="89"/>
      <c r="O87" s="90"/>
      <c r="P87" s="85"/>
      <c r="Q87" s="93"/>
      <c r="R87" s="353"/>
    </row>
    <row r="88" spans="1:26" s="111" customFormat="1" ht="13.5" customHeight="1">
      <c r="A88" s="85"/>
      <c r="B88" s="177"/>
      <c r="C88" s="90"/>
      <c r="D88" s="344"/>
      <c r="E88" s="239"/>
      <c r="F88" s="235"/>
      <c r="G88" s="85"/>
      <c r="H88" s="89"/>
      <c r="I88" s="90"/>
      <c r="J88" s="85"/>
      <c r="K88" s="89"/>
      <c r="L88" s="90"/>
      <c r="M88" s="85"/>
      <c r="N88" s="89"/>
      <c r="O88" s="90"/>
      <c r="P88" s="85"/>
      <c r="Q88" s="89"/>
      <c r="R88" s="90"/>
      <c r="T88" s="352"/>
      <c r="U88" s="352"/>
      <c r="V88" s="352"/>
      <c r="W88" s="352"/>
      <c r="X88" s="352"/>
      <c r="Y88" s="352"/>
      <c r="Z88" s="352"/>
    </row>
    <row r="89" spans="1:26" s="111" customFormat="1" ht="13.5" customHeight="1">
      <c r="A89" s="85"/>
      <c r="B89" s="177"/>
      <c r="C89" s="90"/>
      <c r="D89" s="85"/>
      <c r="E89" s="177"/>
      <c r="F89" s="90"/>
      <c r="G89" s="84"/>
      <c r="H89" s="89"/>
      <c r="I89" s="90"/>
      <c r="J89" s="84"/>
      <c r="K89" s="89"/>
      <c r="L89" s="90"/>
      <c r="M89" s="84"/>
      <c r="N89" s="89"/>
      <c r="O89" s="90"/>
      <c r="P89" s="84"/>
      <c r="Q89" s="89"/>
      <c r="R89" s="90"/>
      <c r="T89" s="352"/>
      <c r="U89" s="352"/>
      <c r="V89" s="352"/>
      <c r="W89" s="352"/>
      <c r="X89" s="352"/>
      <c r="Y89" s="352"/>
      <c r="Z89" s="352"/>
    </row>
    <row r="90" spans="1:26" s="111" customFormat="1" ht="13.5" customHeight="1">
      <c r="A90" s="181"/>
      <c r="B90" s="225"/>
      <c r="C90" s="96"/>
      <c r="D90" s="181"/>
      <c r="E90" s="225"/>
      <c r="F90" s="96"/>
      <c r="G90" s="180"/>
      <c r="H90" s="226"/>
      <c r="I90" s="96"/>
      <c r="J90" s="180"/>
      <c r="K90" s="226"/>
      <c r="L90" s="96"/>
      <c r="M90" s="180"/>
      <c r="N90" s="226"/>
      <c r="O90" s="96"/>
      <c r="P90" s="180"/>
      <c r="Q90" s="152"/>
      <c r="R90" s="96"/>
      <c r="T90" s="352"/>
      <c r="U90" s="352"/>
      <c r="V90" s="352"/>
      <c r="W90" s="352"/>
      <c r="X90" s="352"/>
      <c r="Y90" s="352"/>
      <c r="Z90" s="352"/>
    </row>
    <row r="91" spans="1:26" s="111" customFormat="1" ht="13.5" customHeight="1" thickBot="1">
      <c r="A91" s="185" t="s">
        <v>18</v>
      </c>
      <c r="B91" s="214">
        <f>SUM(B85:B90)</f>
        <v>0</v>
      </c>
      <c r="C91" s="223">
        <f>SUM(C85:C90)</f>
        <v>0</v>
      </c>
      <c r="D91" s="185" t="s">
        <v>18</v>
      </c>
      <c r="E91" s="214">
        <f>SUM(E85:E90)</f>
        <v>0</v>
      </c>
      <c r="F91" s="223">
        <f>SUM(F85:F90)</f>
        <v>0</v>
      </c>
      <c r="G91" s="185" t="s">
        <v>18</v>
      </c>
      <c r="H91" s="214">
        <f>SUM(H85:H90)</f>
        <v>0</v>
      </c>
      <c r="I91" s="223">
        <f>SUM(I85:I90)</f>
        <v>0</v>
      </c>
      <c r="J91" s="185" t="s">
        <v>18</v>
      </c>
      <c r="K91" s="214">
        <f>SUM(K85:K90)</f>
        <v>0</v>
      </c>
      <c r="L91" s="223">
        <f>SUM(L85:L90)</f>
        <v>0</v>
      </c>
      <c r="M91" s="185" t="s">
        <v>18</v>
      </c>
      <c r="N91" s="214">
        <f>SUM(N85:N90)</f>
        <v>0</v>
      </c>
      <c r="O91" s="223">
        <f>SUM(O85:O90)</f>
        <v>0</v>
      </c>
      <c r="P91" s="185" t="s">
        <v>18</v>
      </c>
      <c r="Q91" s="187">
        <f>SUM(Q85:Q90)</f>
        <v>3460</v>
      </c>
      <c r="R91" s="223">
        <f>SUM(R85:R90)</f>
        <v>0</v>
      </c>
      <c r="T91" s="352"/>
      <c r="U91" s="352"/>
      <c r="V91" s="352"/>
      <c r="W91" s="352"/>
      <c r="X91" s="352"/>
      <c r="Y91" s="352"/>
      <c r="Z91" s="352"/>
    </row>
    <row r="92" spans="1:26" ht="13.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352"/>
      <c r="U92" s="83"/>
      <c r="V92" s="83"/>
      <c r="W92" s="83"/>
      <c r="X92" s="83"/>
      <c r="Y92" s="83"/>
      <c r="Z92" s="83"/>
    </row>
    <row r="93" spans="1:20" ht="13.5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</row>
    <row r="94" spans="1:20" ht="13.5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</row>
    <row r="95" spans="1:20" ht="13.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</row>
    <row r="96" spans="1:20" ht="13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</row>
    <row r="97" spans="1:20" ht="13.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</row>
    <row r="98" spans="1:20" ht="13.5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</row>
    <row r="99" spans="1:20" ht="13.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</row>
    <row r="100" spans="1:20" ht="13.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</row>
    <row r="101" spans="1:20" ht="13.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</row>
    <row r="102" spans="1:20" ht="13.5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</row>
    <row r="103" spans="1:20" ht="13.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</row>
    <row r="104" spans="1:20" ht="13.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</row>
    <row r="105" spans="1:20" ht="13.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</row>
    <row r="106" spans="1:20" ht="13.5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</row>
    <row r="107" spans="1:20" ht="13.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</row>
    <row r="108" spans="1:20" ht="13.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</row>
    <row r="109" spans="1:20" ht="13.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</row>
    <row r="110" spans="1:20" ht="13.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</row>
    <row r="111" spans="1:20" ht="13.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</row>
    <row r="112" spans="1:20" ht="13.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</row>
    <row r="113" spans="1:20" ht="13.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</row>
    <row r="114" spans="1:20" ht="13.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</row>
    <row r="115" spans="1:20" ht="13.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</row>
    <row r="116" spans="1:20" ht="13.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</row>
    <row r="117" spans="1:20" ht="13.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</row>
    <row r="118" spans="1:20" ht="13.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</row>
    <row r="119" spans="1:20" ht="13.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</row>
    <row r="120" spans="1:20" ht="13.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</row>
    <row r="121" spans="1:20" ht="13.5" customHeight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</row>
    <row r="122" spans="1:20" ht="13.5" customHeight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</row>
    <row r="123" spans="1:20" ht="13.5" customHeight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</row>
    <row r="124" spans="1:20" ht="13.5" customHeight="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</row>
    <row r="125" spans="1:20" ht="13.5" customHeight="1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</row>
    <row r="126" spans="1:20" ht="13.5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</row>
    <row r="127" spans="1:20" ht="13.5" customHeight="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</row>
    <row r="128" spans="1:20" ht="13.5" customHeight="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</row>
    <row r="129" spans="4:19" ht="13.5" customHeight="1"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R129" s="111"/>
      <c r="S129" s="111"/>
    </row>
    <row r="130" spans="4:19" ht="13.5" customHeight="1"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R130" s="111"/>
      <c r="S130" s="111"/>
    </row>
    <row r="131" spans="4:19" ht="13.5" customHeight="1"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R131" s="111"/>
      <c r="S131" s="111"/>
    </row>
    <row r="132" spans="4:19" ht="13.5" customHeight="1"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R132" s="111"/>
      <c r="S132" s="111"/>
    </row>
    <row r="133" spans="4:19" ht="13.5" customHeight="1"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R133" s="111"/>
      <c r="S133" s="111"/>
    </row>
    <row r="134" spans="4:19" ht="13.5" customHeight="1"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R134" s="111"/>
      <c r="S134" s="111"/>
    </row>
    <row r="135" spans="4:19" ht="13.5" customHeight="1"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R135" s="111"/>
      <c r="S135" s="111"/>
    </row>
    <row r="136" spans="4:19" ht="13.5" customHeight="1"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R136" s="111"/>
      <c r="S136" s="111"/>
    </row>
    <row r="137" spans="4:19" ht="13.5" customHeight="1"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R137" s="111"/>
      <c r="S137" s="111"/>
    </row>
    <row r="138" spans="4:19" ht="13.5" customHeight="1"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R138" s="111"/>
      <c r="S138" s="111"/>
    </row>
    <row r="139" spans="4:19" ht="13.5" customHeight="1"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R139" s="111"/>
      <c r="S139" s="111"/>
    </row>
    <row r="140" spans="4:19" ht="13.5" customHeight="1"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R140" s="111"/>
      <c r="S140" s="111"/>
    </row>
    <row r="141" spans="4:19" ht="13.5" customHeight="1"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R141" s="111"/>
      <c r="S141" s="111"/>
    </row>
    <row r="142" spans="4:19" ht="13.5" customHeight="1"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R142" s="111"/>
      <c r="S142" s="111"/>
    </row>
    <row r="143" spans="4:19" ht="13.5" customHeight="1"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R143" s="111"/>
      <c r="S143" s="111"/>
    </row>
    <row r="144" spans="4:19" ht="13.5" customHeight="1"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R144" s="111"/>
      <c r="S144" s="111"/>
    </row>
    <row r="145" spans="4:19" ht="13.5" customHeight="1"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R145" s="111"/>
      <c r="S145" s="111"/>
    </row>
    <row r="146" spans="4:19" ht="13.5" customHeight="1"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R146" s="111"/>
      <c r="S146" s="111"/>
    </row>
    <row r="147" spans="4:19" ht="13.5" customHeight="1"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R147" s="111"/>
      <c r="S147" s="111"/>
    </row>
    <row r="148" spans="4:19" ht="13.5" customHeight="1"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R148" s="111"/>
      <c r="S148" s="111"/>
    </row>
    <row r="149" spans="4:19" ht="13.5" customHeight="1"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R149" s="111"/>
      <c r="S149" s="111"/>
    </row>
    <row r="150" spans="4:19" ht="13.5" customHeight="1"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R150" s="111"/>
      <c r="S150" s="111"/>
    </row>
    <row r="151" spans="4:19" ht="13.5" customHeight="1"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R151" s="111"/>
      <c r="S151" s="111"/>
    </row>
    <row r="152" spans="4:19" ht="13.5" customHeight="1"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R152" s="111"/>
      <c r="S152" s="111"/>
    </row>
    <row r="153" spans="4:19" ht="13.5" customHeight="1"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R153" s="111"/>
      <c r="S153" s="111"/>
    </row>
    <row r="154" spans="4:19" ht="13.5" customHeight="1"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R154" s="111"/>
      <c r="S154" s="111"/>
    </row>
    <row r="155" spans="4:19" ht="13.5" customHeight="1"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R155" s="111"/>
      <c r="S155" s="111"/>
    </row>
    <row r="156" spans="4:19" ht="13.5" customHeight="1"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R156" s="111"/>
      <c r="S156" s="111"/>
    </row>
    <row r="157" spans="4:19" ht="13.5" customHeight="1"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R157" s="111"/>
      <c r="S157" s="111"/>
    </row>
    <row r="158" spans="4:19" ht="13.5" customHeight="1"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R158" s="111"/>
      <c r="S158" s="111"/>
    </row>
    <row r="159" spans="4:19" ht="13.5" customHeight="1"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R159" s="111"/>
      <c r="S159" s="111"/>
    </row>
    <row r="160" spans="4:19" ht="13.5" customHeight="1"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R160" s="111"/>
      <c r="S160" s="111"/>
    </row>
    <row r="161" spans="4:19" ht="13.5" customHeight="1"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R161" s="111"/>
      <c r="S161" s="111"/>
    </row>
    <row r="162" spans="4:19" ht="13.5" customHeight="1"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R162" s="111"/>
      <c r="S162" s="111"/>
    </row>
    <row r="163" spans="4:19" ht="13.5" customHeight="1"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R163" s="111"/>
      <c r="S163" s="111"/>
    </row>
    <row r="164" spans="4:19" ht="13.5" customHeight="1"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R164" s="111"/>
      <c r="S164" s="111"/>
    </row>
    <row r="165" spans="4:19" ht="13.5" customHeight="1"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R165" s="111"/>
      <c r="S165" s="111"/>
    </row>
    <row r="166" spans="4:19" ht="13.5" customHeight="1"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R166" s="111"/>
      <c r="S166" s="111"/>
    </row>
    <row r="167" spans="4:19" ht="13.5" customHeight="1"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R167" s="111"/>
      <c r="S167" s="111"/>
    </row>
    <row r="168" spans="4:19" ht="13.5" customHeight="1"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R168" s="111"/>
      <c r="S168" s="111"/>
    </row>
    <row r="169" spans="4:19" ht="13.5" customHeight="1"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R169" s="111"/>
      <c r="S169" s="111"/>
    </row>
    <row r="170" spans="4:19" ht="13.5" customHeight="1"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R170" s="111"/>
      <c r="S170" s="111"/>
    </row>
    <row r="171" spans="4:19" ht="13.5" customHeight="1"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R171" s="111"/>
      <c r="S171" s="111"/>
    </row>
    <row r="172" spans="4:19" ht="13.5" customHeight="1"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R172" s="111"/>
      <c r="S172" s="111"/>
    </row>
    <row r="173" spans="4:19" ht="13.5" customHeight="1"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R173" s="111"/>
      <c r="S173" s="111"/>
    </row>
    <row r="174" spans="4:19" ht="13.5" customHeight="1"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R174" s="111"/>
      <c r="S174" s="111"/>
    </row>
    <row r="175" spans="4:19" ht="13.5" customHeight="1"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R175" s="111"/>
      <c r="S175" s="111"/>
    </row>
    <row r="176" spans="4:19" ht="13.5" customHeight="1"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R176" s="111"/>
      <c r="S176" s="111"/>
    </row>
    <row r="177" spans="4:19" ht="13.5" customHeight="1"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R177" s="111"/>
      <c r="S177" s="111"/>
    </row>
    <row r="178" spans="4:19" ht="13.5" customHeight="1"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R178" s="111"/>
      <c r="S178" s="111"/>
    </row>
    <row r="179" spans="4:19" ht="13.5" customHeight="1"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R179" s="111"/>
      <c r="S179" s="111"/>
    </row>
    <row r="180" spans="4:19" ht="13.5" customHeight="1"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R180" s="111"/>
      <c r="S180" s="111"/>
    </row>
    <row r="181" spans="4:19" ht="13.5" customHeight="1"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R181" s="111"/>
      <c r="S181" s="111"/>
    </row>
    <row r="182" spans="4:19" ht="13.5" customHeight="1"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R182" s="111"/>
      <c r="S182" s="111"/>
    </row>
    <row r="183" spans="4:19" ht="13.5" customHeight="1"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R183" s="111"/>
      <c r="S183" s="111"/>
    </row>
    <row r="184" spans="4:19" ht="13.5" customHeight="1"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R184" s="111"/>
      <c r="S184" s="111"/>
    </row>
    <row r="185" spans="4:19" ht="13.5" customHeight="1"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R185" s="111"/>
      <c r="S185" s="111"/>
    </row>
    <row r="186" spans="4:19" ht="13.5" customHeight="1"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R186" s="111"/>
      <c r="S186" s="111"/>
    </row>
    <row r="187" spans="4:19" ht="13.5" customHeight="1"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R187" s="111"/>
      <c r="S187" s="111"/>
    </row>
    <row r="188" spans="4:19" ht="13.5" customHeight="1"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R188" s="111"/>
      <c r="S188" s="111"/>
    </row>
    <row r="189" spans="4:19" ht="13.5" customHeight="1"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R189" s="111"/>
      <c r="S189" s="111"/>
    </row>
    <row r="190" spans="4:19" ht="13.5" customHeight="1"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R190" s="111"/>
      <c r="S190" s="111"/>
    </row>
    <row r="191" spans="4:19" ht="13.5" customHeight="1"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R191" s="111"/>
      <c r="S191" s="111"/>
    </row>
    <row r="192" spans="4:19" ht="13.5" customHeight="1"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R192" s="111"/>
      <c r="S192" s="111"/>
    </row>
    <row r="193" spans="4:19" ht="13.5" customHeight="1"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R193" s="111"/>
      <c r="S193" s="111"/>
    </row>
    <row r="194" spans="4:19" ht="13.5" customHeight="1"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R194" s="111"/>
      <c r="S194" s="111"/>
    </row>
    <row r="195" spans="4:19" ht="13.5" customHeight="1"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R195" s="111"/>
      <c r="S195" s="111"/>
    </row>
    <row r="196" spans="4:19" ht="13.5" customHeight="1"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R196" s="111"/>
      <c r="S196" s="111"/>
    </row>
    <row r="197" spans="4:19" ht="13.5" customHeight="1"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R197" s="111"/>
      <c r="S197" s="111"/>
    </row>
    <row r="198" spans="4:19" ht="13.5" customHeight="1"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R198" s="111"/>
      <c r="S198" s="111"/>
    </row>
    <row r="199" spans="4:19" ht="13.5" customHeight="1"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R199" s="111"/>
      <c r="S199" s="111"/>
    </row>
    <row r="200" spans="4:19" ht="13.5" customHeight="1"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R200" s="111"/>
      <c r="S200" s="111"/>
    </row>
    <row r="201" spans="4:19" ht="13.5" customHeight="1"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R201" s="111"/>
      <c r="S201" s="111"/>
    </row>
    <row r="202" spans="4:19" ht="13.5" customHeight="1"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R202" s="111"/>
      <c r="S202" s="111"/>
    </row>
    <row r="203" spans="4:19" ht="13.5" customHeight="1"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R203" s="111"/>
      <c r="S203" s="111"/>
    </row>
    <row r="204" spans="4:19" ht="13.5" customHeight="1"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R204" s="111"/>
      <c r="S204" s="111"/>
    </row>
    <row r="205" spans="4:15" ht="13.5" customHeight="1"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4:15" ht="13.5" customHeight="1"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4:15" ht="13.5" customHeight="1"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4:15" ht="13.5" customHeight="1"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4:15" ht="13.5" customHeight="1"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4:15" ht="13.5" customHeight="1"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4:15" ht="13.5" customHeight="1"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4:15" ht="13.5" customHeight="1"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4:15" ht="13.5" customHeight="1"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4:15" ht="13.5" customHeight="1"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4:15" ht="13.5" customHeight="1"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4:15" ht="13.5" customHeight="1"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4:15" ht="13.5" customHeight="1"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4:15" ht="13.5" customHeight="1"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4:15" ht="13.5" customHeight="1"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4:15" ht="13.5" customHeight="1"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4:15" ht="13.5" customHeight="1"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4:15" ht="13.5" customHeight="1"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4:15" ht="13.5" customHeight="1"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4:15" ht="13.5" customHeight="1"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4:15" ht="13.5" customHeight="1"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4:15" ht="13.5" customHeight="1"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4:15" ht="13.5" customHeight="1"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4:15" ht="13.5" customHeight="1"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4:15" ht="13.5" customHeight="1"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4:15" ht="13.5" customHeight="1"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4:15" ht="13.5" customHeight="1"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4:15" ht="13.5" customHeight="1"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4:15" ht="13.5" customHeight="1"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4:15" ht="13.5" customHeight="1"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4:15" ht="13.5" customHeight="1"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4:15" ht="13.5" customHeight="1"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4:15" ht="13.5" customHeight="1"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4:15" ht="13.5" customHeight="1"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4:15" ht="13.5" customHeight="1"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4:15" ht="13.5" customHeight="1"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4:15" ht="13.5" customHeight="1"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</sheetData>
  <sheetProtection/>
  <mergeCells count="2">
    <mergeCell ref="F2:I2"/>
    <mergeCell ref="N2:O2"/>
  </mergeCells>
  <conditionalFormatting sqref="C8:C23 F8:F23 I8:I23 L8:L23 O8:O23 C30:C49 F30:F49 I38:I48 I30:I36 L30:L32 O30:O48 R30:R36 R67:R78 R8:R23 R38:R47">
    <cfRule type="cellIs" priority="2" dxfId="22" operator="greaterThan" stopIfTrue="1">
      <formula>B8</formula>
    </cfRule>
  </conditionalFormatting>
  <conditionalFormatting sqref="C56:C60 F56:F60 I56:I60 L56:L60 O56:O60 R56:R60 C67:C78 F67:F78 L67:L78 O67:O78 C85:C90 F85:F90 I85:I90 L85:L90 O85:O90 R85:R90">
    <cfRule type="cellIs" priority="1" dxfId="22" operator="greaterThan" stopIfTrue="1">
      <formula>B56</formula>
    </cfRule>
  </conditionalFormatting>
  <conditionalFormatting sqref="I67:I78">
    <cfRule type="cellIs" priority="6" dxfId="22" operator="greaterThan" stopIfTrue="1">
      <formula>三次市・庄原市・神石郡・三原市・世羅郡!#REF!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No．5</oddHeader>
    <oddFooter>&amp;C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2"/>
  <sheetViews>
    <sheetView showGridLines="0" zoomScaleSheetLayoutView="130" workbookViewId="0" topLeftCell="A1">
      <selection activeCell="W80" sqref="W80"/>
    </sheetView>
  </sheetViews>
  <sheetFormatPr defaultColWidth="8.875" defaultRowHeight="13.5"/>
  <cols>
    <col min="1" max="1" width="9.00390625" style="111" customWidth="1"/>
    <col min="2" max="2" width="7.375" style="111" customWidth="1"/>
    <col min="3" max="3" width="7.00390625" style="111" customWidth="1"/>
    <col min="4" max="4" width="9.00390625" style="111" customWidth="1"/>
    <col min="5" max="5" width="7.375" style="111" customWidth="1"/>
    <col min="6" max="6" width="7.00390625" style="111" customWidth="1"/>
    <col min="7" max="7" width="9.00390625" style="111" customWidth="1"/>
    <col min="8" max="8" width="7.375" style="111" customWidth="1"/>
    <col min="9" max="9" width="7.00390625" style="111" customWidth="1"/>
    <col min="10" max="10" width="9.00390625" style="111" customWidth="1"/>
    <col min="11" max="11" width="7.375" style="111" customWidth="1"/>
    <col min="12" max="12" width="7.00390625" style="111" customWidth="1"/>
    <col min="13" max="13" width="9.00390625" style="111" customWidth="1"/>
    <col min="14" max="14" width="7.375" style="111" customWidth="1"/>
    <col min="15" max="15" width="7.00390625" style="111" customWidth="1"/>
    <col min="16" max="16" width="9.00390625" style="111" customWidth="1"/>
    <col min="17" max="17" width="7.375" style="111" customWidth="1"/>
    <col min="18" max="18" width="7.00390625" style="111" customWidth="1"/>
    <col min="19" max="16384" width="8.875" style="111" customWidth="1"/>
  </cols>
  <sheetData>
    <row r="1" spans="1:16" ht="12.75" customHeight="1">
      <c r="A1" s="101" t="s">
        <v>0</v>
      </c>
      <c r="B1" s="102"/>
      <c r="C1" s="102"/>
      <c r="D1" s="103"/>
      <c r="E1" s="103"/>
      <c r="F1" s="104" t="s">
        <v>274</v>
      </c>
      <c r="G1" s="105"/>
      <c r="H1" s="105"/>
      <c r="I1" s="103"/>
      <c r="J1" s="106" t="s">
        <v>1</v>
      </c>
      <c r="K1" s="107" t="s">
        <v>2</v>
      </c>
      <c r="L1" s="108"/>
      <c r="M1" s="103"/>
      <c r="N1" s="107" t="s">
        <v>275</v>
      </c>
      <c r="O1" s="109"/>
      <c r="P1" s="110"/>
    </row>
    <row r="2" spans="1:16" ht="25.5" customHeight="1" thickBot="1">
      <c r="A2" s="112">
        <f>'広島市中区・南区・東区・安芸区・安佐南区'!A2</f>
        <v>0</v>
      </c>
      <c r="B2" s="113"/>
      <c r="C2" s="113"/>
      <c r="D2" s="114"/>
      <c r="E2" s="115"/>
      <c r="F2" s="370" t="str">
        <f>'広島市中区・南区・東区・安芸区・安佐南区'!F2</f>
        <v>令和　　　年　　　月　　　日</v>
      </c>
      <c r="G2" s="371"/>
      <c r="H2" s="371"/>
      <c r="I2" s="372"/>
      <c r="J2" s="116">
        <f>'広島市中区・南区・東区・安芸区・安佐南区'!J2</f>
        <v>0</v>
      </c>
      <c r="K2" s="117">
        <f>'広島市中区・南区・東区・安芸区・安佐南区'!K2</f>
        <v>0</v>
      </c>
      <c r="L2" s="113"/>
      <c r="M2" s="115"/>
      <c r="N2" s="373"/>
      <c r="O2" s="374"/>
      <c r="P2" s="118"/>
    </row>
    <row r="3" spans="7:16" ht="16.5" customHeight="1" thickBot="1">
      <c r="G3" s="119"/>
      <c r="M3" s="120"/>
      <c r="P3" s="119" t="s">
        <v>319</v>
      </c>
    </row>
    <row r="4" spans="1:16" ht="16.5" customHeight="1" thickBot="1">
      <c r="A4" s="314" t="s">
        <v>582</v>
      </c>
      <c r="B4" s="121"/>
      <c r="C4" s="122" t="s">
        <v>344</v>
      </c>
      <c r="D4" s="123" t="s">
        <v>217</v>
      </c>
      <c r="E4" s="124"/>
      <c r="F4" s="125" t="s">
        <v>4</v>
      </c>
      <c r="G4" s="126">
        <f>SUM(B39,E39,H39,K11,K39,N39,Q39)</f>
        <v>35010</v>
      </c>
      <c r="H4" s="127" t="s">
        <v>5</v>
      </c>
      <c r="I4" s="128">
        <f>SUM(C39,F39,I39,L11,L39,O39,R39)</f>
        <v>0</v>
      </c>
      <c r="J4" s="9"/>
      <c r="K4" s="129"/>
      <c r="L4" s="130" t="s">
        <v>303</v>
      </c>
      <c r="M4" s="131">
        <f>I4+I41+I80</f>
        <v>0</v>
      </c>
      <c r="P4" s="132" t="s">
        <v>320</v>
      </c>
    </row>
    <row r="5" ht="5.25" customHeight="1" thickBot="1"/>
    <row r="6" spans="1:18" ht="15.75" customHeight="1">
      <c r="A6" s="133" t="s">
        <v>6</v>
      </c>
      <c r="B6" s="134"/>
      <c r="C6" s="135"/>
      <c r="D6" s="136" t="s">
        <v>7</v>
      </c>
      <c r="E6" s="134"/>
      <c r="F6" s="135"/>
      <c r="G6" s="136" t="s">
        <v>8</v>
      </c>
      <c r="H6" s="134"/>
      <c r="I6" s="135"/>
      <c r="J6" s="136" t="s">
        <v>309</v>
      </c>
      <c r="K6" s="134"/>
      <c r="L6" s="135"/>
      <c r="M6" s="136" t="s">
        <v>358</v>
      </c>
      <c r="N6" s="134"/>
      <c r="O6" s="135"/>
      <c r="P6" s="137" t="s">
        <v>10</v>
      </c>
      <c r="Q6" s="105"/>
      <c r="R6" s="109"/>
    </row>
    <row r="7" spans="1:18" ht="14.25" customHeight="1">
      <c r="A7" s="138" t="s">
        <v>11</v>
      </c>
      <c r="B7" s="139" t="s">
        <v>12</v>
      </c>
      <c r="C7" s="140"/>
      <c r="D7" s="138" t="s">
        <v>11</v>
      </c>
      <c r="E7" s="139" t="s">
        <v>12</v>
      </c>
      <c r="F7" s="140"/>
      <c r="G7" s="138" t="s">
        <v>11</v>
      </c>
      <c r="H7" s="139" t="s">
        <v>12</v>
      </c>
      <c r="I7" s="140"/>
      <c r="J7" s="138" t="s">
        <v>11</v>
      </c>
      <c r="K7" s="141" t="s">
        <v>12</v>
      </c>
      <c r="L7" s="142"/>
      <c r="M7" s="138" t="s">
        <v>11</v>
      </c>
      <c r="N7" s="139" t="s">
        <v>12</v>
      </c>
      <c r="O7" s="140"/>
      <c r="P7" s="143" t="s">
        <v>11</v>
      </c>
      <c r="Q7" s="144" t="s">
        <v>12</v>
      </c>
      <c r="R7" s="145"/>
    </row>
    <row r="8" spans="1:18" ht="13.5">
      <c r="A8" s="146" t="s">
        <v>453</v>
      </c>
      <c r="B8" s="147"/>
      <c r="C8" s="90"/>
      <c r="D8" s="148" t="s">
        <v>453</v>
      </c>
      <c r="E8" s="147"/>
      <c r="F8" s="90"/>
      <c r="G8" s="148" t="s">
        <v>453</v>
      </c>
      <c r="H8" s="92"/>
      <c r="I8" s="90"/>
      <c r="J8" s="146" t="s">
        <v>453</v>
      </c>
      <c r="K8" s="92"/>
      <c r="L8" s="90"/>
      <c r="M8" s="148" t="s">
        <v>453</v>
      </c>
      <c r="N8" s="92"/>
      <c r="O8" s="90"/>
      <c r="P8" s="148" t="s">
        <v>453</v>
      </c>
      <c r="Q8" s="92"/>
      <c r="R8" s="90"/>
    </row>
    <row r="9" spans="1:18" ht="13.5">
      <c r="A9" s="360" t="s">
        <v>464</v>
      </c>
      <c r="B9" s="149">
        <v>1810</v>
      </c>
      <c r="C9" s="90"/>
      <c r="D9" s="97" t="s">
        <v>321</v>
      </c>
      <c r="E9" s="150">
        <v>1420</v>
      </c>
      <c r="F9" s="90"/>
      <c r="G9" s="97" t="s">
        <v>465</v>
      </c>
      <c r="H9" s="98">
        <v>630</v>
      </c>
      <c r="I9" s="90"/>
      <c r="J9" s="85"/>
      <c r="K9" s="93"/>
      <c r="L9" s="90"/>
      <c r="M9" s="87"/>
      <c r="N9" s="93"/>
      <c r="O9" s="90"/>
      <c r="P9" s="87" t="s">
        <v>321</v>
      </c>
      <c r="Q9" s="93">
        <v>2950</v>
      </c>
      <c r="R9" s="90"/>
    </row>
    <row r="10" spans="1:18" ht="13.5">
      <c r="A10" s="85"/>
      <c r="B10" s="149">
        <v>0</v>
      </c>
      <c r="C10" s="90"/>
      <c r="D10" s="97" t="s">
        <v>474</v>
      </c>
      <c r="E10" s="150">
        <v>760</v>
      </c>
      <c r="F10" s="90"/>
      <c r="G10" s="97" t="s">
        <v>511</v>
      </c>
      <c r="H10" s="98">
        <v>1170</v>
      </c>
      <c r="I10" s="90"/>
      <c r="J10" s="151"/>
      <c r="K10" s="152"/>
      <c r="L10" s="90"/>
      <c r="M10" s="87"/>
      <c r="N10" s="93"/>
      <c r="O10" s="90"/>
      <c r="P10" s="87" t="s">
        <v>218</v>
      </c>
      <c r="Q10" s="93">
        <v>2740</v>
      </c>
      <c r="R10" s="90"/>
    </row>
    <row r="11" spans="1:18" ht="13.5">
      <c r="A11" s="85"/>
      <c r="B11" s="149"/>
      <c r="C11" s="90"/>
      <c r="D11" s="97"/>
      <c r="E11" s="150"/>
      <c r="F11" s="90"/>
      <c r="G11" s="97" t="s">
        <v>218</v>
      </c>
      <c r="H11" s="98">
        <v>930</v>
      </c>
      <c r="I11" s="90"/>
      <c r="J11" s="153" t="s">
        <v>18</v>
      </c>
      <c r="K11" s="154">
        <f>SUM(K9:K10)</f>
        <v>0</v>
      </c>
      <c r="L11" s="155">
        <f>SUM(L9:L10)</f>
        <v>0</v>
      </c>
      <c r="M11" s="87"/>
      <c r="N11" s="93"/>
      <c r="O11" s="90"/>
      <c r="P11" s="87" t="s">
        <v>219</v>
      </c>
      <c r="Q11" s="93">
        <v>1700</v>
      </c>
      <c r="R11" s="90"/>
    </row>
    <row r="12" spans="1:18" ht="14.25" thickBot="1">
      <c r="A12" s="303" t="s">
        <v>456</v>
      </c>
      <c r="B12" s="304">
        <f>SUM(B9:B11)</f>
        <v>1810</v>
      </c>
      <c r="C12" s="305">
        <f>SUM(C9:C11)</f>
        <v>0</v>
      </c>
      <c r="D12" s="97"/>
      <c r="E12" s="150"/>
      <c r="F12" s="90"/>
      <c r="G12" s="97" t="s">
        <v>220</v>
      </c>
      <c r="H12" s="98">
        <v>250</v>
      </c>
      <c r="I12" s="90"/>
      <c r="J12" s="158"/>
      <c r="K12" s="159"/>
      <c r="L12" s="140"/>
      <c r="M12" s="160"/>
      <c r="N12" s="93"/>
      <c r="O12" s="90"/>
      <c r="P12" s="87" t="s">
        <v>531</v>
      </c>
      <c r="Q12" s="93">
        <v>2830</v>
      </c>
      <c r="R12" s="90"/>
    </row>
    <row r="13" spans="1:18" ht="14.25" thickBot="1">
      <c r="A13" s="85"/>
      <c r="B13" s="149"/>
      <c r="C13" s="90"/>
      <c r="D13" s="97"/>
      <c r="E13" s="150"/>
      <c r="F13" s="90"/>
      <c r="G13" s="162" t="s">
        <v>469</v>
      </c>
      <c r="H13" s="98">
        <v>710</v>
      </c>
      <c r="I13" s="90"/>
      <c r="J13" s="375" t="s">
        <v>9</v>
      </c>
      <c r="K13" s="376"/>
      <c r="L13" s="377"/>
      <c r="M13" s="160"/>
      <c r="N13" s="93"/>
      <c r="O13" s="90"/>
      <c r="P13" s="87" t="s">
        <v>468</v>
      </c>
      <c r="Q13" s="93">
        <v>5350</v>
      </c>
      <c r="R13" s="90"/>
    </row>
    <row r="14" spans="1:18" ht="13.5">
      <c r="A14" s="85"/>
      <c r="B14" s="149"/>
      <c r="C14" s="90"/>
      <c r="D14" s="303" t="s">
        <v>456</v>
      </c>
      <c r="E14" s="307">
        <f>SUM(E9:E13)</f>
        <v>2180</v>
      </c>
      <c r="F14" s="155">
        <f>SUM(F9:F13)</f>
        <v>0</v>
      </c>
      <c r="G14" s="162" t="s">
        <v>221</v>
      </c>
      <c r="H14" s="98">
        <v>30</v>
      </c>
      <c r="I14" s="90"/>
      <c r="J14" s="138" t="s">
        <v>11</v>
      </c>
      <c r="K14" s="139" t="s">
        <v>12</v>
      </c>
      <c r="L14" s="140"/>
      <c r="M14" s="160"/>
      <c r="N14" s="93"/>
      <c r="O14" s="90"/>
      <c r="P14" s="160" t="s">
        <v>222</v>
      </c>
      <c r="Q14" s="93">
        <v>120</v>
      </c>
      <c r="R14" s="90"/>
    </row>
    <row r="15" spans="1:18" ht="13.5">
      <c r="A15" s="85"/>
      <c r="B15" s="149"/>
      <c r="C15" s="90"/>
      <c r="D15" s="148"/>
      <c r="E15" s="149"/>
      <c r="F15" s="90"/>
      <c r="G15" s="163"/>
      <c r="H15" s="98"/>
      <c r="I15" s="90"/>
      <c r="J15" s="148" t="s">
        <v>453</v>
      </c>
      <c r="K15" s="92"/>
      <c r="L15" s="90"/>
      <c r="M15" s="160"/>
      <c r="N15" s="93"/>
      <c r="O15" s="90"/>
      <c r="P15" s="160"/>
      <c r="Q15" s="93"/>
      <c r="R15" s="90"/>
    </row>
    <row r="16" spans="1:18" ht="13.5">
      <c r="A16" s="85"/>
      <c r="B16" s="149"/>
      <c r="C16" s="90"/>
      <c r="D16" s="161"/>
      <c r="E16" s="98"/>
      <c r="F16" s="90"/>
      <c r="G16" s="303" t="s">
        <v>456</v>
      </c>
      <c r="H16" s="310">
        <f>SUM(H9:H15)</f>
        <v>3720</v>
      </c>
      <c r="I16" s="155">
        <f>SUM(I9:I15)</f>
        <v>0</v>
      </c>
      <c r="J16" s="97"/>
      <c r="K16" s="98"/>
      <c r="L16" s="90"/>
      <c r="M16" s="303" t="s">
        <v>456</v>
      </c>
      <c r="N16" s="310">
        <f>SUM(N9:N15)</f>
        <v>0</v>
      </c>
      <c r="O16" s="155">
        <f>SUM(O9:O15)</f>
        <v>0</v>
      </c>
      <c r="P16" s="303" t="s">
        <v>456</v>
      </c>
      <c r="Q16" s="310">
        <f>SUM(Q9:Q15)</f>
        <v>15690</v>
      </c>
      <c r="R16" s="155">
        <f>SUM(R9:R15)</f>
        <v>0</v>
      </c>
    </row>
    <row r="17" spans="1:18" ht="13.5">
      <c r="A17" s="85"/>
      <c r="B17" s="149"/>
      <c r="C17" s="90"/>
      <c r="D17" s="97"/>
      <c r="E17" s="150"/>
      <c r="F17" s="90"/>
      <c r="G17" s="165"/>
      <c r="H17" s="93"/>
      <c r="I17" s="90"/>
      <c r="J17" s="97"/>
      <c r="K17" s="98">
        <v>0</v>
      </c>
      <c r="L17" s="90"/>
      <c r="M17" s="165"/>
      <c r="N17" s="93"/>
      <c r="O17" s="90"/>
      <c r="P17" s="165"/>
      <c r="Q17" s="93"/>
      <c r="R17" s="90"/>
    </row>
    <row r="18" spans="1:18" ht="13.5">
      <c r="A18" s="85"/>
      <c r="B18" s="149"/>
      <c r="C18" s="90"/>
      <c r="D18" s="97"/>
      <c r="E18" s="150"/>
      <c r="F18" s="90"/>
      <c r="G18" s="162"/>
      <c r="H18" s="98"/>
      <c r="I18" s="90"/>
      <c r="J18" s="161"/>
      <c r="K18" s="166"/>
      <c r="L18" s="90"/>
      <c r="M18" s="148"/>
      <c r="N18" s="93"/>
      <c r="O18" s="90"/>
      <c r="P18" s="87" t="s">
        <v>462</v>
      </c>
      <c r="Q18" s="93"/>
      <c r="R18" s="90"/>
    </row>
    <row r="19" spans="1:18" ht="13.5">
      <c r="A19" s="85"/>
      <c r="B19" s="149"/>
      <c r="C19" s="90"/>
      <c r="D19" s="167"/>
      <c r="E19" s="168"/>
      <c r="F19" s="157"/>
      <c r="G19" s="167"/>
      <c r="H19" s="171"/>
      <c r="I19" s="170"/>
      <c r="J19" s="303" t="s">
        <v>456</v>
      </c>
      <c r="K19" s="309">
        <f>SUM(K16:K18)</f>
        <v>0</v>
      </c>
      <c r="L19" s="313">
        <f>SUM(L16:L18)</f>
        <v>0</v>
      </c>
      <c r="M19" s="87"/>
      <c r="N19" s="93"/>
      <c r="O19" s="90"/>
      <c r="P19" s="87" t="s">
        <v>507</v>
      </c>
      <c r="Q19" s="93">
        <v>2520</v>
      </c>
      <c r="R19" s="90"/>
    </row>
    <row r="20" spans="1:18" ht="13.5">
      <c r="A20" s="85" t="s">
        <v>462</v>
      </c>
      <c r="B20" s="149"/>
      <c r="C20" s="90"/>
      <c r="D20" s="97" t="s">
        <v>462</v>
      </c>
      <c r="E20" s="150"/>
      <c r="F20" s="90"/>
      <c r="G20" s="162" t="s">
        <v>462</v>
      </c>
      <c r="H20" s="98"/>
      <c r="I20" s="90"/>
      <c r="J20" s="87"/>
      <c r="K20" s="93"/>
      <c r="L20" s="90"/>
      <c r="M20" s="160"/>
      <c r="N20" s="93"/>
      <c r="O20" s="90"/>
      <c r="P20" s="160" t="s">
        <v>532</v>
      </c>
      <c r="Q20" s="93">
        <v>910</v>
      </c>
      <c r="R20" s="90"/>
    </row>
    <row r="21" spans="1:18" ht="13.5">
      <c r="A21" s="202" t="s">
        <v>466</v>
      </c>
      <c r="B21" s="149">
        <v>0</v>
      </c>
      <c r="C21" s="90"/>
      <c r="D21" s="97" t="s">
        <v>508</v>
      </c>
      <c r="E21" s="150">
        <v>670</v>
      </c>
      <c r="F21" s="90"/>
      <c r="G21" s="162" t="s">
        <v>467</v>
      </c>
      <c r="H21" s="98">
        <v>440</v>
      </c>
      <c r="I21" s="90"/>
      <c r="J21" s="97"/>
      <c r="K21" s="98"/>
      <c r="L21" s="90"/>
      <c r="M21" s="172"/>
      <c r="N21" s="171"/>
      <c r="O21" s="173"/>
      <c r="P21" s="160"/>
      <c r="Q21" s="93"/>
      <c r="R21" s="90"/>
    </row>
    <row r="22" spans="1:18" ht="13.5">
      <c r="A22" s="85" t="s">
        <v>262</v>
      </c>
      <c r="B22" s="149">
        <v>80</v>
      </c>
      <c r="C22" s="90"/>
      <c r="D22" s="97"/>
      <c r="E22" s="150"/>
      <c r="F22" s="90"/>
      <c r="G22" s="162" t="s">
        <v>470</v>
      </c>
      <c r="H22" s="98">
        <v>150</v>
      </c>
      <c r="I22" s="90"/>
      <c r="J22" s="162"/>
      <c r="K22" s="98"/>
      <c r="L22" s="90"/>
      <c r="M22" s="156"/>
      <c r="N22" s="98"/>
      <c r="O22" s="174"/>
      <c r="P22" s="160" t="s">
        <v>266</v>
      </c>
      <c r="Q22" s="93">
        <v>780</v>
      </c>
      <c r="R22" s="90"/>
    </row>
    <row r="23" spans="1:18" ht="13.5">
      <c r="A23" s="85" t="s">
        <v>264</v>
      </c>
      <c r="B23" s="149">
        <v>0</v>
      </c>
      <c r="C23" s="90"/>
      <c r="D23" s="97"/>
      <c r="E23" s="150"/>
      <c r="F23" s="90"/>
      <c r="G23" s="162" t="s">
        <v>263</v>
      </c>
      <c r="H23" s="98">
        <v>150</v>
      </c>
      <c r="I23" s="90"/>
      <c r="J23" s="162"/>
      <c r="K23" s="98"/>
      <c r="L23" s="90"/>
      <c r="M23" s="160"/>
      <c r="N23" s="93"/>
      <c r="O23" s="90"/>
      <c r="P23" s="97" t="s">
        <v>267</v>
      </c>
      <c r="Q23" s="98">
        <v>240</v>
      </c>
      <c r="R23" s="173"/>
    </row>
    <row r="24" spans="1:18" ht="13.5">
      <c r="A24" s="85"/>
      <c r="B24" s="149"/>
      <c r="C24" s="90"/>
      <c r="D24" s="97"/>
      <c r="E24" s="150"/>
      <c r="F24" s="90"/>
      <c r="G24" s="97" t="s">
        <v>265</v>
      </c>
      <c r="H24" s="98">
        <v>150</v>
      </c>
      <c r="I24" s="90"/>
      <c r="J24" s="162"/>
      <c r="K24" s="98"/>
      <c r="L24" s="90"/>
      <c r="M24" s="160"/>
      <c r="N24" s="93"/>
      <c r="O24" s="90"/>
      <c r="P24" s="160"/>
      <c r="Q24" s="93"/>
      <c r="R24" s="90"/>
    </row>
    <row r="25" spans="1:18" ht="13.5">
      <c r="A25" s="85"/>
      <c r="B25" s="149"/>
      <c r="C25" s="90"/>
      <c r="D25" s="97"/>
      <c r="E25" s="150"/>
      <c r="F25" s="90"/>
      <c r="G25" s="160"/>
      <c r="H25" s="98"/>
      <c r="I25" s="90"/>
      <c r="J25" s="162"/>
      <c r="K25" s="98"/>
      <c r="L25" s="90"/>
      <c r="M25" s="160"/>
      <c r="N25" s="93"/>
      <c r="O25" s="90"/>
      <c r="P25" s="306" t="s">
        <v>456</v>
      </c>
      <c r="Q25" s="310">
        <f>SUM(Q19:Q24)</f>
        <v>4450</v>
      </c>
      <c r="R25" s="308">
        <f>SUM(R19:R24)</f>
        <v>0</v>
      </c>
    </row>
    <row r="26" spans="1:18" ht="13.5">
      <c r="A26" s="306" t="s">
        <v>456</v>
      </c>
      <c r="B26" s="307">
        <f>SUM(B21:B25)</f>
        <v>80</v>
      </c>
      <c r="C26" s="155">
        <f>SUM(C21:C25)</f>
        <v>0</v>
      </c>
      <c r="D26" s="303" t="s">
        <v>456</v>
      </c>
      <c r="E26" s="304">
        <f>SUM(E21:E25)</f>
        <v>670</v>
      </c>
      <c r="F26" s="308">
        <f>SUM(F21:F25)</f>
        <v>0</v>
      </c>
      <c r="G26" s="303" t="s">
        <v>456</v>
      </c>
      <c r="H26" s="309">
        <f>SUM(H21:H25)</f>
        <v>890</v>
      </c>
      <c r="I26" s="308">
        <f>SUM(I21:I25)</f>
        <v>0</v>
      </c>
      <c r="J26" s="162"/>
      <c r="K26" s="98"/>
      <c r="L26" s="90"/>
      <c r="M26" s="160"/>
      <c r="N26" s="93"/>
      <c r="O26" s="90"/>
      <c r="P26" s="176"/>
      <c r="Q26" s="93"/>
      <c r="R26" s="95"/>
    </row>
    <row r="27" spans="1:18" ht="13.5">
      <c r="A27" s="87"/>
      <c r="B27" s="149"/>
      <c r="C27" s="90"/>
      <c r="D27" s="87"/>
      <c r="E27" s="149"/>
      <c r="F27" s="90"/>
      <c r="G27" s="160"/>
      <c r="H27" s="93"/>
      <c r="I27" s="90"/>
      <c r="J27" s="175"/>
      <c r="K27" s="98"/>
      <c r="L27" s="90"/>
      <c r="M27" s="160"/>
      <c r="N27" s="93"/>
      <c r="O27" s="90"/>
      <c r="P27" s="85" t="s">
        <v>423</v>
      </c>
      <c r="Q27" s="93"/>
      <c r="R27" s="90"/>
    </row>
    <row r="28" spans="1:18" ht="13.5">
      <c r="A28" s="97"/>
      <c r="B28" s="149"/>
      <c r="C28" s="90"/>
      <c r="D28" s="97"/>
      <c r="E28" s="150"/>
      <c r="F28" s="90"/>
      <c r="G28" s="97"/>
      <c r="H28" s="98"/>
      <c r="I28" s="90"/>
      <c r="J28" s="97"/>
      <c r="K28" s="98"/>
      <c r="L28" s="90"/>
      <c r="M28" s="160"/>
      <c r="N28" s="93"/>
      <c r="O28" s="90"/>
      <c r="P28" s="85" t="s">
        <v>459</v>
      </c>
      <c r="Q28" s="93">
        <v>1450</v>
      </c>
      <c r="R28" s="90"/>
    </row>
    <row r="29" spans="1:18" ht="13.5">
      <c r="A29" s="85"/>
      <c r="B29" s="177"/>
      <c r="C29" s="90"/>
      <c r="D29" s="85" t="s">
        <v>423</v>
      </c>
      <c r="E29" s="177"/>
      <c r="F29" s="90"/>
      <c r="G29" s="85" t="s">
        <v>423</v>
      </c>
      <c r="H29" s="89"/>
      <c r="I29" s="90"/>
      <c r="J29" s="97"/>
      <c r="K29" s="98"/>
      <c r="L29" s="90"/>
      <c r="M29" s="97"/>
      <c r="N29" s="93"/>
      <c r="O29" s="90"/>
      <c r="P29" s="85" t="s">
        <v>460</v>
      </c>
      <c r="Q29" s="93">
        <v>620</v>
      </c>
      <c r="R29" s="90"/>
    </row>
    <row r="30" spans="1:18" ht="13.5">
      <c r="A30" s="85"/>
      <c r="B30" s="177"/>
      <c r="C30" s="90"/>
      <c r="D30" s="85" t="s">
        <v>461</v>
      </c>
      <c r="E30" s="177">
        <v>150</v>
      </c>
      <c r="F30" s="90"/>
      <c r="G30" s="85" t="s">
        <v>459</v>
      </c>
      <c r="H30" s="89">
        <v>550</v>
      </c>
      <c r="I30" s="90"/>
      <c r="J30" s="85"/>
      <c r="K30" s="89"/>
      <c r="L30" s="90"/>
      <c r="M30" s="160"/>
      <c r="N30" s="93"/>
      <c r="O30" s="90"/>
      <c r="P30" s="85"/>
      <c r="Q30" s="93"/>
      <c r="R30" s="90"/>
    </row>
    <row r="31" spans="1:18" ht="13.5">
      <c r="A31" s="85"/>
      <c r="B31" s="177"/>
      <c r="C31" s="90"/>
      <c r="D31" s="85"/>
      <c r="E31" s="177"/>
      <c r="F31" s="90"/>
      <c r="G31" s="85"/>
      <c r="H31" s="89"/>
      <c r="I31" s="90"/>
      <c r="J31" s="162"/>
      <c r="K31" s="98"/>
      <c r="L31" s="90"/>
      <c r="M31" s="160"/>
      <c r="N31" s="93"/>
      <c r="O31" s="90"/>
      <c r="P31" s="306" t="s">
        <v>456</v>
      </c>
      <c r="Q31" s="310">
        <f>SUM(Q28:Q30)</f>
        <v>2070</v>
      </c>
      <c r="R31" s="312">
        <f>SUM(R28:R30)</f>
        <v>0</v>
      </c>
    </row>
    <row r="32" spans="1:18" ht="13.5">
      <c r="A32" s="85"/>
      <c r="B32" s="177"/>
      <c r="C32" s="90"/>
      <c r="D32" s="306" t="s">
        <v>456</v>
      </c>
      <c r="E32" s="311">
        <f>SUM(E29:E31)</f>
        <v>150</v>
      </c>
      <c r="F32" s="312">
        <f>SUM(F30:F31)</f>
        <v>0</v>
      </c>
      <c r="G32" s="306" t="s">
        <v>456</v>
      </c>
      <c r="H32" s="311">
        <f>SUM(H29:H31)</f>
        <v>550</v>
      </c>
      <c r="I32" s="312">
        <f>SUM(I29:I31)</f>
        <v>0</v>
      </c>
      <c r="J32" s="162"/>
      <c r="K32" s="98"/>
      <c r="L32" s="90"/>
      <c r="M32" s="160"/>
      <c r="N32" s="93"/>
      <c r="O32" s="90"/>
      <c r="P32" s="84"/>
      <c r="Q32" s="93"/>
      <c r="R32" s="90"/>
    </row>
    <row r="33" spans="1:18" ht="13.5">
      <c r="A33" s="85"/>
      <c r="B33" s="177"/>
      <c r="C33" s="90"/>
      <c r="D33" s="87"/>
      <c r="E33" s="149"/>
      <c r="F33" s="90"/>
      <c r="G33" s="160"/>
      <c r="H33" s="93"/>
      <c r="I33" s="90"/>
      <c r="J33" s="162"/>
      <c r="K33" s="98"/>
      <c r="L33" s="90"/>
      <c r="M33" s="160"/>
      <c r="N33" s="93"/>
      <c r="O33" s="90"/>
      <c r="P33" s="178" t="s">
        <v>421</v>
      </c>
      <c r="Q33" s="93"/>
      <c r="R33" s="90"/>
    </row>
    <row r="34" spans="1:18" ht="13.5">
      <c r="A34" s="85"/>
      <c r="B34" s="149"/>
      <c r="C34" s="90"/>
      <c r="D34" s="164" t="s">
        <v>421</v>
      </c>
      <c r="E34" s="150"/>
      <c r="F34" s="90"/>
      <c r="G34" s="164" t="s">
        <v>421</v>
      </c>
      <c r="H34" s="98"/>
      <c r="I34" s="90"/>
      <c r="J34" s="162"/>
      <c r="K34" s="98"/>
      <c r="L34" s="90"/>
      <c r="M34" s="160"/>
      <c r="N34" s="93"/>
      <c r="O34" s="90"/>
      <c r="P34" s="180" t="s">
        <v>417</v>
      </c>
      <c r="Q34" s="152">
        <v>580</v>
      </c>
      <c r="R34" s="96"/>
    </row>
    <row r="35" spans="1:18" ht="13.5">
      <c r="A35" s="179"/>
      <c r="B35" s="150"/>
      <c r="C35" s="94"/>
      <c r="D35" s="97" t="s">
        <v>399</v>
      </c>
      <c r="E35" s="150">
        <v>610</v>
      </c>
      <c r="F35" s="90"/>
      <c r="G35" s="160" t="s">
        <v>270</v>
      </c>
      <c r="H35" s="98">
        <v>1060</v>
      </c>
      <c r="I35" s="90"/>
      <c r="J35" s="162"/>
      <c r="K35" s="98"/>
      <c r="L35" s="90"/>
      <c r="M35" s="165"/>
      <c r="N35" s="93"/>
      <c r="O35" s="90"/>
      <c r="P35" s="86" t="s">
        <v>418</v>
      </c>
      <c r="Q35" s="98">
        <v>420</v>
      </c>
      <c r="R35" s="94"/>
    </row>
    <row r="36" spans="1:18" ht="13.5">
      <c r="A36" s="181"/>
      <c r="B36" s="182"/>
      <c r="C36" s="96"/>
      <c r="D36" s="97"/>
      <c r="E36" s="150"/>
      <c r="F36" s="90"/>
      <c r="G36" s="97" t="s">
        <v>399</v>
      </c>
      <c r="H36" s="98">
        <v>80</v>
      </c>
      <c r="I36" s="90"/>
      <c r="J36" s="162"/>
      <c r="K36" s="98"/>
      <c r="L36" s="94"/>
      <c r="M36" s="162"/>
      <c r="N36" s="98"/>
      <c r="O36" s="94"/>
      <c r="P36" s="86"/>
      <c r="Q36" s="98"/>
      <c r="R36" s="94"/>
    </row>
    <row r="37" spans="1:18" ht="13.5">
      <c r="A37" s="179"/>
      <c r="B37" s="150"/>
      <c r="C37" s="94"/>
      <c r="D37" s="303" t="s">
        <v>456</v>
      </c>
      <c r="E37" s="304">
        <f>SUM(E35:E36)</f>
        <v>610</v>
      </c>
      <c r="F37" s="305">
        <f>SUM(F35:F36)</f>
        <v>0</v>
      </c>
      <c r="G37" s="303" t="s">
        <v>456</v>
      </c>
      <c r="H37" s="309">
        <f>SUM(H35:H36)</f>
        <v>1140</v>
      </c>
      <c r="I37" s="313">
        <f>SUM(I35:I36)</f>
        <v>0</v>
      </c>
      <c r="J37" s="183"/>
      <c r="K37" s="152"/>
      <c r="L37" s="96"/>
      <c r="M37" s="183"/>
      <c r="N37" s="152"/>
      <c r="O37" s="96"/>
      <c r="P37" s="306" t="s">
        <v>456</v>
      </c>
      <c r="Q37" s="310">
        <f>SUM(Q34:Q36)</f>
        <v>1000</v>
      </c>
      <c r="R37" s="312">
        <f>SUM(R34:R36)</f>
        <v>0</v>
      </c>
    </row>
    <row r="38" spans="1:18" ht="13.5">
      <c r="A38" s="179"/>
      <c r="B38" s="150"/>
      <c r="C38" s="94"/>
      <c r="D38" s="87"/>
      <c r="E38" s="149"/>
      <c r="F38" s="90"/>
      <c r="G38" s="87"/>
      <c r="H38" s="93"/>
      <c r="I38" s="90"/>
      <c r="J38" s="162"/>
      <c r="K38" s="98"/>
      <c r="L38" s="94"/>
      <c r="M38" s="162"/>
      <c r="N38" s="98"/>
      <c r="O38" s="94"/>
      <c r="P38" s="84"/>
      <c r="Q38" s="93"/>
      <c r="R38" s="90"/>
    </row>
    <row r="39" spans="1:18" ht="14.25" customHeight="1" thickBot="1">
      <c r="A39" s="185" t="s">
        <v>18</v>
      </c>
      <c r="B39" s="337">
        <f>SUM(B12+B26)</f>
        <v>1890</v>
      </c>
      <c r="C39" s="338">
        <f>SUM(C12+C26)</f>
        <v>0</v>
      </c>
      <c r="D39" s="186" t="s">
        <v>18</v>
      </c>
      <c r="E39" s="187">
        <f>SUM(E14+E26+E32+E37)</f>
        <v>3610</v>
      </c>
      <c r="F39" s="188">
        <f>SUM(F14+F26+F32+F37)</f>
        <v>0</v>
      </c>
      <c r="G39" s="186" t="s">
        <v>18</v>
      </c>
      <c r="H39" s="187">
        <f>SUM(H16+H26+H32+H37)</f>
        <v>6300</v>
      </c>
      <c r="I39" s="188">
        <f>SUM(I16+I26+I32+I37)</f>
        <v>0</v>
      </c>
      <c r="J39" s="186" t="s">
        <v>18</v>
      </c>
      <c r="K39" s="187">
        <f>SUM(K19)</f>
        <v>0</v>
      </c>
      <c r="L39" s="188">
        <f>SUM(L19)</f>
        <v>0</v>
      </c>
      <c r="M39" s="186" t="s">
        <v>18</v>
      </c>
      <c r="N39" s="187">
        <f>SUM(N16)</f>
        <v>0</v>
      </c>
      <c r="O39" s="188">
        <f>SUM(O16)</f>
        <v>0</v>
      </c>
      <c r="P39" s="186" t="s">
        <v>18</v>
      </c>
      <c r="Q39" s="187">
        <f>SUM(Q16+Q25+Q31+Q37)</f>
        <v>23210</v>
      </c>
      <c r="R39" s="189">
        <f>SUM(R16+R25+R31+R37)</f>
        <v>0</v>
      </c>
    </row>
    <row r="40" spans="7:15" ht="9" customHeight="1" thickBot="1">
      <c r="G40" s="119"/>
      <c r="M40" s="183"/>
      <c r="N40" s="190"/>
      <c r="O40" s="191"/>
    </row>
    <row r="41" spans="1:14" ht="16.5" customHeight="1" thickBot="1">
      <c r="A41" s="314" t="s">
        <v>582</v>
      </c>
      <c r="B41" s="121"/>
      <c r="C41" s="122" t="s">
        <v>318</v>
      </c>
      <c r="D41" s="123" t="s">
        <v>279</v>
      </c>
      <c r="E41" s="124"/>
      <c r="F41" s="125" t="s">
        <v>4</v>
      </c>
      <c r="G41" s="126">
        <f>SUM(B78,E78,H78,K49,K78,N78,Q78)</f>
        <v>112280</v>
      </c>
      <c r="H41" s="127" t="s">
        <v>5</v>
      </c>
      <c r="I41" s="339">
        <f>SUM(C78,F78,I78,L49,L78,O78,R78)</f>
        <v>0</v>
      </c>
      <c r="J41" s="9"/>
      <c r="K41" s="129"/>
      <c r="L41" s="192"/>
      <c r="M41" s="193"/>
      <c r="N41" s="194"/>
    </row>
    <row r="42" ht="5.25" customHeight="1" thickBot="1"/>
    <row r="43" spans="1:18" ht="13.5">
      <c r="A43" s="133" t="s">
        <v>6</v>
      </c>
      <c r="B43" s="134"/>
      <c r="C43" s="135"/>
      <c r="D43" s="136" t="s">
        <v>7</v>
      </c>
      <c r="E43" s="134"/>
      <c r="F43" s="135"/>
      <c r="G43" s="136" t="s">
        <v>8</v>
      </c>
      <c r="H43" s="134"/>
      <c r="I43" s="135"/>
      <c r="J43" s="136" t="s">
        <v>309</v>
      </c>
      <c r="K43" s="134"/>
      <c r="L43" s="135"/>
      <c r="M43" s="136" t="s">
        <v>358</v>
      </c>
      <c r="N43" s="134"/>
      <c r="O43" s="135"/>
      <c r="P43" s="137" t="s">
        <v>10</v>
      </c>
      <c r="Q43" s="105"/>
      <c r="R43" s="109"/>
    </row>
    <row r="44" spans="1:18" ht="13.5">
      <c r="A44" s="138" t="s">
        <v>11</v>
      </c>
      <c r="B44" s="139" t="s">
        <v>12</v>
      </c>
      <c r="C44" s="140"/>
      <c r="D44" s="138" t="s">
        <v>11</v>
      </c>
      <c r="E44" s="139" t="s">
        <v>12</v>
      </c>
      <c r="F44" s="140"/>
      <c r="G44" s="138" t="s">
        <v>11</v>
      </c>
      <c r="H44" s="139" t="s">
        <v>12</v>
      </c>
      <c r="I44" s="140"/>
      <c r="J44" s="138" t="s">
        <v>11</v>
      </c>
      <c r="K44" s="139" t="s">
        <v>12</v>
      </c>
      <c r="L44" s="140"/>
      <c r="M44" s="138" t="s">
        <v>11</v>
      </c>
      <c r="N44" s="139" t="s">
        <v>12</v>
      </c>
      <c r="O44" s="140"/>
      <c r="P44" s="143" t="s">
        <v>11</v>
      </c>
      <c r="Q44" s="195" t="s">
        <v>12</v>
      </c>
      <c r="R44" s="196"/>
    </row>
    <row r="45" spans="1:18" ht="13.5">
      <c r="A45" s="85" t="s">
        <v>223</v>
      </c>
      <c r="B45" s="177">
        <v>500</v>
      </c>
      <c r="C45" s="90"/>
      <c r="D45" s="365" t="s">
        <v>563</v>
      </c>
      <c r="E45" s="207">
        <v>660</v>
      </c>
      <c r="F45" s="96"/>
      <c r="G45" s="85" t="s">
        <v>224</v>
      </c>
      <c r="H45" s="89">
        <v>940</v>
      </c>
      <c r="I45" s="90"/>
      <c r="J45" s="85" t="s">
        <v>223</v>
      </c>
      <c r="K45" s="89">
        <v>400</v>
      </c>
      <c r="L45" s="90"/>
      <c r="M45" s="85" t="s">
        <v>370</v>
      </c>
      <c r="N45" s="89"/>
      <c r="O45" s="90"/>
      <c r="P45" s="85" t="s">
        <v>226</v>
      </c>
      <c r="Q45" s="93">
        <v>5050</v>
      </c>
      <c r="R45" s="90"/>
    </row>
    <row r="46" spans="1:18" ht="13.5">
      <c r="A46" s="85" t="s">
        <v>227</v>
      </c>
      <c r="B46" s="177">
        <v>1800</v>
      </c>
      <c r="C46" s="90"/>
      <c r="D46" s="366" t="s">
        <v>564</v>
      </c>
      <c r="E46" s="204">
        <v>1190</v>
      </c>
      <c r="F46" s="94"/>
      <c r="G46" s="85" t="s">
        <v>223</v>
      </c>
      <c r="H46" s="89">
        <v>900</v>
      </c>
      <c r="I46" s="90"/>
      <c r="J46" s="85" t="s">
        <v>227</v>
      </c>
      <c r="K46" s="98">
        <v>400</v>
      </c>
      <c r="L46" s="90"/>
      <c r="M46" s="179"/>
      <c r="N46" s="197"/>
      <c r="O46" s="90"/>
      <c r="P46" s="85" t="s">
        <v>494</v>
      </c>
      <c r="Q46" s="93">
        <v>3050</v>
      </c>
      <c r="R46" s="90"/>
    </row>
    <row r="47" spans="1:18" ht="13.5">
      <c r="A47" s="85" t="s">
        <v>230</v>
      </c>
      <c r="B47" s="177">
        <v>1000</v>
      </c>
      <c r="C47" s="90"/>
      <c r="D47" s="354" t="s">
        <v>565</v>
      </c>
      <c r="E47" s="177">
        <v>790</v>
      </c>
      <c r="F47" s="90"/>
      <c r="G47" s="84" t="s">
        <v>419</v>
      </c>
      <c r="H47" s="89">
        <v>900</v>
      </c>
      <c r="I47" s="90"/>
      <c r="J47" s="85" t="s">
        <v>228</v>
      </c>
      <c r="K47" s="93">
        <v>400</v>
      </c>
      <c r="L47" s="90"/>
      <c r="M47" s="179"/>
      <c r="N47" s="197"/>
      <c r="O47" s="90"/>
      <c r="P47" s="85" t="s">
        <v>495</v>
      </c>
      <c r="Q47" s="93">
        <v>3450</v>
      </c>
      <c r="R47" s="90"/>
    </row>
    <row r="48" spans="1:18" ht="13.5">
      <c r="A48" s="85"/>
      <c r="B48" s="177"/>
      <c r="C48" s="90"/>
      <c r="D48" s="354" t="s">
        <v>568</v>
      </c>
      <c r="E48" s="177">
        <v>2720</v>
      </c>
      <c r="F48" s="90"/>
      <c r="G48" s="84" t="s">
        <v>420</v>
      </c>
      <c r="H48" s="89">
        <v>1120</v>
      </c>
      <c r="I48" s="90"/>
      <c r="J48" s="84"/>
      <c r="K48" s="91"/>
      <c r="L48" s="173"/>
      <c r="M48" s="97"/>
      <c r="N48" s="98"/>
      <c r="O48" s="90"/>
      <c r="P48" s="84" t="s">
        <v>231</v>
      </c>
      <c r="Q48" s="93">
        <v>3430</v>
      </c>
      <c r="R48" s="90"/>
    </row>
    <row r="49" spans="1:18" ht="14.25" thickBot="1">
      <c r="A49" s="85" t="s">
        <v>238</v>
      </c>
      <c r="B49" s="177">
        <v>650</v>
      </c>
      <c r="C49" s="90"/>
      <c r="D49" s="354" t="s">
        <v>566</v>
      </c>
      <c r="E49" s="177">
        <v>1660</v>
      </c>
      <c r="F49" s="90"/>
      <c r="G49" s="85" t="s">
        <v>471</v>
      </c>
      <c r="H49" s="89">
        <v>630</v>
      </c>
      <c r="I49" s="90"/>
      <c r="J49" s="198" t="s">
        <v>18</v>
      </c>
      <c r="K49" s="91">
        <f>SUM(K45:K48)</f>
        <v>1200</v>
      </c>
      <c r="L49" s="199">
        <f>SUM(L45:L48)</f>
        <v>0</v>
      </c>
      <c r="M49" s="161"/>
      <c r="N49" s="98"/>
      <c r="O49" s="90"/>
      <c r="P49" s="84" t="s">
        <v>367</v>
      </c>
      <c r="Q49" s="93">
        <v>3800</v>
      </c>
      <c r="R49" s="90"/>
    </row>
    <row r="50" spans="1:18" ht="13.5">
      <c r="A50" s="85" t="s">
        <v>524</v>
      </c>
      <c r="B50" s="177">
        <v>450</v>
      </c>
      <c r="C50" s="90"/>
      <c r="D50" s="354" t="s">
        <v>569</v>
      </c>
      <c r="E50" s="177">
        <v>2050</v>
      </c>
      <c r="F50" s="90"/>
      <c r="G50" s="84" t="s">
        <v>229</v>
      </c>
      <c r="H50" s="89">
        <v>1050</v>
      </c>
      <c r="I50" s="90"/>
      <c r="J50" s="136" t="s">
        <v>9</v>
      </c>
      <c r="K50" s="134"/>
      <c r="L50" s="200"/>
      <c r="M50" s="97"/>
      <c r="N50" s="98"/>
      <c r="O50" s="90"/>
      <c r="P50" s="84" t="s">
        <v>368</v>
      </c>
      <c r="Q50" s="93">
        <v>3970</v>
      </c>
      <c r="R50" s="90"/>
    </row>
    <row r="51" spans="1:18" ht="13.5">
      <c r="A51" s="85"/>
      <c r="B51" s="177"/>
      <c r="C51" s="90"/>
      <c r="D51" s="354" t="s">
        <v>567</v>
      </c>
      <c r="E51" s="177">
        <v>670</v>
      </c>
      <c r="F51" s="90"/>
      <c r="G51" s="84" t="s">
        <v>233</v>
      </c>
      <c r="H51" s="89">
        <v>730</v>
      </c>
      <c r="I51" s="90"/>
      <c r="J51" s="138" t="s">
        <v>11</v>
      </c>
      <c r="K51" s="201" t="s">
        <v>12</v>
      </c>
      <c r="L51" s="142"/>
      <c r="M51" s="161"/>
      <c r="N51" s="98"/>
      <c r="O51" s="90"/>
      <c r="P51" s="84" t="s">
        <v>369</v>
      </c>
      <c r="Q51" s="93">
        <v>3280</v>
      </c>
      <c r="R51" s="90"/>
    </row>
    <row r="52" spans="1:18" ht="13.5">
      <c r="A52" s="85"/>
      <c r="B52" s="177"/>
      <c r="C52" s="90"/>
      <c r="D52" s="85"/>
      <c r="E52" s="177"/>
      <c r="F52" s="90"/>
      <c r="G52" s="84" t="s">
        <v>228</v>
      </c>
      <c r="H52" s="89">
        <v>1300</v>
      </c>
      <c r="I52" s="90"/>
      <c r="J52" s="85" t="s">
        <v>225</v>
      </c>
      <c r="K52" s="93">
        <v>500</v>
      </c>
      <c r="L52" s="90"/>
      <c r="M52" s="97"/>
      <c r="N52" s="98"/>
      <c r="O52" s="90"/>
      <c r="P52" s="97"/>
      <c r="Q52" s="98"/>
      <c r="R52" s="90"/>
    </row>
    <row r="53" spans="1:18" ht="13.5">
      <c r="A53" s="85"/>
      <c r="B53" s="177"/>
      <c r="C53" s="90"/>
      <c r="D53" s="85" t="s">
        <v>237</v>
      </c>
      <c r="E53" s="177">
        <v>430</v>
      </c>
      <c r="F53" s="90"/>
      <c r="G53" s="84" t="s">
        <v>366</v>
      </c>
      <c r="H53" s="89">
        <v>1320</v>
      </c>
      <c r="I53" s="90"/>
      <c r="J53" s="85" t="s">
        <v>227</v>
      </c>
      <c r="K53" s="93">
        <v>250</v>
      </c>
      <c r="L53" s="90"/>
      <c r="M53" s="161"/>
      <c r="N53" s="98"/>
      <c r="O53" s="90"/>
      <c r="P53" s="85" t="s">
        <v>239</v>
      </c>
      <c r="Q53" s="93">
        <v>2330</v>
      </c>
      <c r="R53" s="90"/>
    </row>
    <row r="54" spans="1:18" ht="13.5">
      <c r="A54" s="85"/>
      <c r="B54" s="177"/>
      <c r="C54" s="90"/>
      <c r="D54" s="85" t="s">
        <v>240</v>
      </c>
      <c r="E54" s="177">
        <v>390</v>
      </c>
      <c r="F54" s="90"/>
      <c r="G54" s="84" t="s">
        <v>232</v>
      </c>
      <c r="H54" s="89">
        <v>1050</v>
      </c>
      <c r="I54" s="90"/>
      <c r="J54" s="85" t="s">
        <v>229</v>
      </c>
      <c r="K54" s="93">
        <v>250</v>
      </c>
      <c r="L54" s="90"/>
      <c r="M54" s="97"/>
      <c r="N54" s="98"/>
      <c r="O54" s="90"/>
      <c r="P54" s="85" t="s">
        <v>241</v>
      </c>
      <c r="Q54" s="93">
        <v>1760</v>
      </c>
      <c r="R54" s="90"/>
    </row>
    <row r="55" spans="1:18" ht="13.5">
      <c r="A55" s="85"/>
      <c r="B55" s="177"/>
      <c r="C55" s="90"/>
      <c r="D55" s="85" t="s">
        <v>243</v>
      </c>
      <c r="E55" s="177">
        <v>210</v>
      </c>
      <c r="F55" s="90"/>
      <c r="G55" s="84" t="s">
        <v>236</v>
      </c>
      <c r="H55" s="89">
        <v>2500</v>
      </c>
      <c r="I55" s="90"/>
      <c r="J55" s="84" t="s">
        <v>228</v>
      </c>
      <c r="K55" s="93">
        <v>880</v>
      </c>
      <c r="L55" s="90"/>
      <c r="M55" s="161"/>
      <c r="N55" s="98"/>
      <c r="O55" s="90"/>
      <c r="P55" s="85" t="s">
        <v>242</v>
      </c>
      <c r="Q55" s="93">
        <v>1490</v>
      </c>
      <c r="R55" s="90"/>
    </row>
    <row r="56" spans="1:18" ht="14.25" customHeight="1">
      <c r="A56" s="85"/>
      <c r="B56" s="177"/>
      <c r="C56" s="90"/>
      <c r="D56" s="85" t="s">
        <v>484</v>
      </c>
      <c r="E56" s="177">
        <v>1690</v>
      </c>
      <c r="F56" s="90"/>
      <c r="G56" s="85" t="s">
        <v>234</v>
      </c>
      <c r="H56" s="89">
        <v>960</v>
      </c>
      <c r="I56" s="90"/>
      <c r="J56" s="84" t="s">
        <v>234</v>
      </c>
      <c r="K56" s="93">
        <v>60</v>
      </c>
      <c r="L56" s="90"/>
      <c r="M56" s="97"/>
      <c r="N56" s="98"/>
      <c r="O56" s="90"/>
      <c r="P56" s="359" t="s">
        <v>509</v>
      </c>
      <c r="Q56" s="93">
        <v>1000</v>
      </c>
      <c r="R56" s="90"/>
    </row>
    <row r="57" spans="1:18" ht="13.5">
      <c r="A57" s="85"/>
      <c r="B57" s="177"/>
      <c r="C57" s="90"/>
      <c r="D57" s="85" t="s">
        <v>519</v>
      </c>
      <c r="E57" s="177">
        <v>1600</v>
      </c>
      <c r="F57" s="90"/>
      <c r="G57" s="84"/>
      <c r="H57" s="89"/>
      <c r="I57" s="353"/>
      <c r="J57" s="84" t="s">
        <v>235</v>
      </c>
      <c r="K57" s="93">
        <v>50</v>
      </c>
      <c r="L57" s="90"/>
      <c r="M57" s="97"/>
      <c r="N57" s="98"/>
      <c r="O57" s="90"/>
      <c r="P57" s="84" t="s">
        <v>485</v>
      </c>
      <c r="Q57" s="93">
        <v>3760</v>
      </c>
      <c r="R57" s="90"/>
    </row>
    <row r="58" spans="1:18" ht="13.5">
      <c r="A58" s="85"/>
      <c r="B58" s="177"/>
      <c r="C58" s="90"/>
      <c r="D58" s="85" t="s">
        <v>252</v>
      </c>
      <c r="E58" s="177">
        <v>750</v>
      </c>
      <c r="F58" s="90"/>
      <c r="G58" s="84"/>
      <c r="H58" s="89"/>
      <c r="I58" s="90"/>
      <c r="J58" s="84" t="s">
        <v>236</v>
      </c>
      <c r="K58" s="93">
        <v>750</v>
      </c>
      <c r="L58" s="90"/>
      <c r="M58" s="97"/>
      <c r="N58" s="98"/>
      <c r="O58" s="90"/>
      <c r="P58" s="84" t="s">
        <v>250</v>
      </c>
      <c r="Q58" s="93">
        <v>1540</v>
      </c>
      <c r="R58" s="90"/>
    </row>
    <row r="59" spans="1:18" ht="13.5">
      <c r="A59" s="85"/>
      <c r="B59" s="177"/>
      <c r="C59" s="341"/>
      <c r="D59" s="85" t="s">
        <v>261</v>
      </c>
      <c r="E59" s="177">
        <v>570</v>
      </c>
      <c r="F59" s="90"/>
      <c r="G59" s="85" t="s">
        <v>237</v>
      </c>
      <c r="H59" s="89">
        <v>450</v>
      </c>
      <c r="I59" s="90"/>
      <c r="J59" s="85"/>
      <c r="K59" s="93"/>
      <c r="L59" s="90"/>
      <c r="M59" s="315"/>
      <c r="N59" s="197"/>
      <c r="O59" s="90"/>
      <c r="P59" s="281" t="s">
        <v>533</v>
      </c>
      <c r="Q59" s="93">
        <v>2420</v>
      </c>
      <c r="R59" s="90"/>
    </row>
    <row r="60" spans="1:18" ht="13.5">
      <c r="A60" s="85"/>
      <c r="B60" s="177"/>
      <c r="C60" s="341"/>
      <c r="D60" s="85"/>
      <c r="E60" s="177"/>
      <c r="F60" s="90"/>
      <c r="G60" s="85" t="s">
        <v>240</v>
      </c>
      <c r="H60" s="89">
        <v>840</v>
      </c>
      <c r="I60" s="90"/>
      <c r="J60" s="85" t="s">
        <v>242</v>
      </c>
      <c r="K60" s="93">
        <v>190</v>
      </c>
      <c r="L60" s="90"/>
      <c r="M60" s="179"/>
      <c r="N60" s="197"/>
      <c r="O60" s="90"/>
      <c r="P60" s="202" t="s">
        <v>257</v>
      </c>
      <c r="Q60" s="93">
        <v>460</v>
      </c>
      <c r="R60" s="90"/>
    </row>
    <row r="61" spans="1:18" ht="13.5">
      <c r="A61" s="85"/>
      <c r="B61" s="177"/>
      <c r="C61" s="90"/>
      <c r="D61" s="85"/>
      <c r="E61" s="177"/>
      <c r="F61" s="90"/>
      <c r="G61" s="85" t="s">
        <v>242</v>
      </c>
      <c r="H61" s="89">
        <v>970</v>
      </c>
      <c r="I61" s="90"/>
      <c r="J61" s="179" t="s">
        <v>375</v>
      </c>
      <c r="K61" s="98">
        <v>50</v>
      </c>
      <c r="L61" s="90"/>
      <c r="M61" s="179"/>
      <c r="N61" s="197"/>
      <c r="O61" s="90"/>
      <c r="P61" s="85" t="s">
        <v>249</v>
      </c>
      <c r="Q61" s="93">
        <v>2930</v>
      </c>
      <c r="R61" s="90"/>
    </row>
    <row r="62" spans="1:18" ht="13.5">
      <c r="A62" s="85"/>
      <c r="B62" s="177"/>
      <c r="C62" s="90"/>
      <c r="D62" s="85"/>
      <c r="E62" s="177"/>
      <c r="F62" s="90"/>
      <c r="G62" s="85" t="s">
        <v>244</v>
      </c>
      <c r="H62" s="89">
        <v>350</v>
      </c>
      <c r="I62" s="90"/>
      <c r="J62" s="362" t="s">
        <v>562</v>
      </c>
      <c r="K62" s="98">
        <v>20</v>
      </c>
      <c r="L62" s="90"/>
      <c r="M62" s="179"/>
      <c r="N62" s="197"/>
      <c r="O62" s="90"/>
      <c r="P62" s="84" t="s">
        <v>253</v>
      </c>
      <c r="Q62" s="93">
        <v>270</v>
      </c>
      <c r="R62" s="90"/>
    </row>
    <row r="63" spans="1:18" ht="13.5">
      <c r="A63" s="85"/>
      <c r="B63" s="177"/>
      <c r="C63" s="341"/>
      <c r="D63" s="85"/>
      <c r="E63" s="177"/>
      <c r="F63" s="90"/>
      <c r="G63" s="84" t="s">
        <v>245</v>
      </c>
      <c r="H63" s="89">
        <v>1250</v>
      </c>
      <c r="I63" s="90"/>
      <c r="J63" s="97" t="s">
        <v>246</v>
      </c>
      <c r="K63" s="98">
        <v>120</v>
      </c>
      <c r="L63" s="90"/>
      <c r="M63" s="315"/>
      <c r="N63" s="98"/>
      <c r="O63" s="90"/>
      <c r="P63" s="84" t="s">
        <v>248</v>
      </c>
      <c r="Q63" s="93">
        <v>2970</v>
      </c>
      <c r="R63" s="90"/>
    </row>
    <row r="64" spans="1:18" ht="13.5">
      <c r="A64" s="85"/>
      <c r="B64" s="177"/>
      <c r="C64" s="90"/>
      <c r="D64" s="85"/>
      <c r="E64" s="177"/>
      <c r="F64" s="90"/>
      <c r="G64" s="84" t="s">
        <v>247</v>
      </c>
      <c r="H64" s="89">
        <v>950</v>
      </c>
      <c r="I64" s="90"/>
      <c r="J64" s="97" t="s">
        <v>398</v>
      </c>
      <c r="K64" s="98">
        <v>130</v>
      </c>
      <c r="L64" s="90"/>
      <c r="M64" s="179"/>
      <c r="N64" s="98"/>
      <c r="O64" s="90"/>
      <c r="P64" s="315" t="s">
        <v>525</v>
      </c>
      <c r="Q64" s="93">
        <v>2540</v>
      </c>
      <c r="R64" s="90"/>
    </row>
    <row r="65" spans="1:18" ht="13.5">
      <c r="A65" s="85"/>
      <c r="B65" s="177"/>
      <c r="C65" s="90"/>
      <c r="D65" s="85"/>
      <c r="E65" s="177"/>
      <c r="F65" s="90"/>
      <c r="G65" s="85" t="s">
        <v>404</v>
      </c>
      <c r="H65" s="89">
        <v>550</v>
      </c>
      <c r="I65" s="90"/>
      <c r="J65" s="206" t="s">
        <v>261</v>
      </c>
      <c r="K65" s="207">
        <v>30</v>
      </c>
      <c r="L65" s="90"/>
      <c r="M65" s="179"/>
      <c r="N65" s="98"/>
      <c r="O65" s="90"/>
      <c r="P65" s="85" t="s">
        <v>526</v>
      </c>
      <c r="Q65" s="93">
        <v>2740</v>
      </c>
      <c r="R65" s="90"/>
    </row>
    <row r="66" spans="1:18" ht="13.5">
      <c r="A66" s="85"/>
      <c r="B66" s="177"/>
      <c r="C66" s="90"/>
      <c r="D66" s="85"/>
      <c r="E66" s="177"/>
      <c r="F66" s="90"/>
      <c r="G66" s="85" t="s">
        <v>256</v>
      </c>
      <c r="H66" s="89">
        <v>160</v>
      </c>
      <c r="I66" s="90"/>
      <c r="J66" s="97"/>
      <c r="K66" s="98"/>
      <c r="L66" s="90"/>
      <c r="M66" s="179"/>
      <c r="N66" s="98"/>
      <c r="O66" s="90"/>
      <c r="P66" s="179"/>
      <c r="Q66" s="98"/>
      <c r="R66" s="90"/>
    </row>
    <row r="67" spans="1:18" ht="13.5">
      <c r="A67" s="85"/>
      <c r="B67" s="177"/>
      <c r="C67" s="90"/>
      <c r="D67" s="85"/>
      <c r="E67" s="177"/>
      <c r="F67" s="90"/>
      <c r="G67" s="84" t="s">
        <v>322</v>
      </c>
      <c r="H67" s="89">
        <v>350</v>
      </c>
      <c r="I67" s="90"/>
      <c r="J67" s="97"/>
      <c r="K67" s="98"/>
      <c r="L67" s="90"/>
      <c r="M67" s="179"/>
      <c r="N67" s="98"/>
      <c r="O67" s="90"/>
      <c r="P67" s="179"/>
      <c r="Q67" s="98"/>
      <c r="R67" s="90"/>
    </row>
    <row r="68" spans="1:18" ht="13.5">
      <c r="A68" s="85"/>
      <c r="B68" s="177"/>
      <c r="C68" s="90"/>
      <c r="D68" s="85"/>
      <c r="E68" s="177"/>
      <c r="F68" s="90"/>
      <c r="G68" s="84" t="s">
        <v>248</v>
      </c>
      <c r="H68" s="89">
        <v>3000</v>
      </c>
      <c r="I68" s="90"/>
      <c r="J68" s="97"/>
      <c r="K68" s="98"/>
      <c r="L68" s="90"/>
      <c r="M68" s="179"/>
      <c r="N68" s="98"/>
      <c r="O68" s="90"/>
      <c r="P68" s="179"/>
      <c r="Q68" s="98"/>
      <c r="R68" s="90"/>
    </row>
    <row r="69" spans="1:18" ht="13.5">
      <c r="A69" s="85" t="s">
        <v>251</v>
      </c>
      <c r="B69" s="177"/>
      <c r="C69" s="90"/>
      <c r="D69" s="85"/>
      <c r="E69" s="177"/>
      <c r="F69" s="90"/>
      <c r="G69" s="85" t="s">
        <v>261</v>
      </c>
      <c r="H69" s="89">
        <v>1400</v>
      </c>
      <c r="I69" s="90"/>
      <c r="J69" s="85" t="s">
        <v>237</v>
      </c>
      <c r="M69" s="179"/>
      <c r="N69" s="98"/>
      <c r="O69" s="90"/>
      <c r="P69" s="179"/>
      <c r="Q69" s="98"/>
      <c r="R69" s="90"/>
    </row>
    <row r="70" spans="1:18" ht="13.5">
      <c r="A70" s="179"/>
      <c r="B70" s="204"/>
      <c r="C70" s="94"/>
      <c r="D70" s="179"/>
      <c r="E70" s="204"/>
      <c r="F70" s="94"/>
      <c r="G70" s="86"/>
      <c r="H70" s="197"/>
      <c r="I70" s="94"/>
      <c r="J70" s="85" t="s">
        <v>240</v>
      </c>
      <c r="K70" s="98"/>
      <c r="L70" s="94"/>
      <c r="M70" s="179"/>
      <c r="N70" s="197"/>
      <c r="O70" s="94"/>
      <c r="P70" s="179"/>
      <c r="Q70" s="98"/>
      <c r="R70" s="94"/>
    </row>
    <row r="71" spans="1:18" ht="13.5">
      <c r="A71" s="156" t="s">
        <v>456</v>
      </c>
      <c r="B71" s="169">
        <f>SUM(B45:B70)</f>
        <v>4400</v>
      </c>
      <c r="C71" s="208">
        <f>SUM(C45:C70)</f>
        <v>0</v>
      </c>
      <c r="D71" s="156" t="s">
        <v>456</v>
      </c>
      <c r="E71" s="98">
        <f>SUM(E45:E70)</f>
        <v>15380</v>
      </c>
      <c r="F71" s="209">
        <f>SUM(F45:F70)</f>
        <v>0</v>
      </c>
      <c r="G71" s="156" t="s">
        <v>456</v>
      </c>
      <c r="H71" s="169">
        <f>SUM(H45:H70)</f>
        <v>23670</v>
      </c>
      <c r="I71" s="208">
        <f>SUM(I45:I70)</f>
        <v>0</v>
      </c>
      <c r="J71" s="156" t="s">
        <v>456</v>
      </c>
      <c r="K71" s="98">
        <f>SUM(K52:K70)</f>
        <v>3280</v>
      </c>
      <c r="L71" s="209">
        <f>SUM(L52:L70)</f>
        <v>0</v>
      </c>
      <c r="M71" s="156" t="s">
        <v>456</v>
      </c>
      <c r="N71" s="169">
        <f>SUM(N45:N70)</f>
        <v>0</v>
      </c>
      <c r="O71" s="208">
        <f>SUM(O45:O70)</f>
        <v>0</v>
      </c>
      <c r="P71" s="156" t="s">
        <v>456</v>
      </c>
      <c r="Q71" s="98">
        <f>SUM(Q45:Q70)</f>
        <v>52240</v>
      </c>
      <c r="R71" s="184">
        <f>SUM(R45:R70)</f>
        <v>0</v>
      </c>
    </row>
    <row r="72" spans="1:18" ht="13.5">
      <c r="A72" s="179" t="s">
        <v>463</v>
      </c>
      <c r="B72" s="204"/>
      <c r="C72" s="94"/>
      <c r="D72" s="179" t="s">
        <v>463</v>
      </c>
      <c r="E72" s="204"/>
      <c r="F72" s="94"/>
      <c r="G72" s="179" t="s">
        <v>463</v>
      </c>
      <c r="H72" s="197"/>
      <c r="I72" s="94"/>
      <c r="J72" s="179" t="s">
        <v>463</v>
      </c>
      <c r="K72" s="98"/>
      <c r="L72" s="94"/>
      <c r="M72" s="179" t="s">
        <v>463</v>
      </c>
      <c r="N72" s="197"/>
      <c r="O72" s="94"/>
      <c r="P72" s="179" t="s">
        <v>463</v>
      </c>
      <c r="Q72" s="98"/>
      <c r="R72" s="94"/>
    </row>
    <row r="73" spans="1:18" ht="13.5">
      <c r="A73" s="85"/>
      <c r="B73" s="177"/>
      <c r="C73" s="353"/>
      <c r="D73" s="85" t="s">
        <v>520</v>
      </c>
      <c r="E73" s="177">
        <v>1790</v>
      </c>
      <c r="F73" s="90"/>
      <c r="G73" s="85" t="s">
        <v>260</v>
      </c>
      <c r="H73" s="89">
        <v>290</v>
      </c>
      <c r="I73" s="90"/>
      <c r="J73" s="85" t="s">
        <v>382</v>
      </c>
      <c r="K73" s="89">
        <v>50</v>
      </c>
      <c r="L73" s="90"/>
      <c r="M73" s="85"/>
      <c r="N73" s="89"/>
      <c r="O73" s="90"/>
      <c r="P73" s="85" t="s">
        <v>480</v>
      </c>
      <c r="Q73" s="89">
        <v>4000</v>
      </c>
      <c r="R73" s="90"/>
    </row>
    <row r="74" spans="1:18" ht="13.5">
      <c r="A74" s="85"/>
      <c r="B74" s="177"/>
      <c r="C74" s="353"/>
      <c r="D74" s="179"/>
      <c r="E74" s="204"/>
      <c r="F74" s="94"/>
      <c r="G74" s="85" t="s">
        <v>278</v>
      </c>
      <c r="H74" s="89">
        <v>1180</v>
      </c>
      <c r="I74" s="90"/>
      <c r="J74" s="85" t="s">
        <v>496</v>
      </c>
      <c r="K74" s="89">
        <v>930</v>
      </c>
      <c r="L74" s="90"/>
      <c r="M74" s="85"/>
      <c r="N74" s="89"/>
      <c r="O74" s="90"/>
      <c r="P74" s="85" t="s">
        <v>259</v>
      </c>
      <c r="Q74" s="89">
        <v>3020</v>
      </c>
      <c r="R74" s="90"/>
    </row>
    <row r="75" spans="1:18" ht="13.5">
      <c r="A75" s="85"/>
      <c r="B75" s="177"/>
      <c r="C75" s="90"/>
      <c r="D75" s="179"/>
      <c r="E75" s="204"/>
      <c r="F75" s="94"/>
      <c r="G75" s="85" t="s">
        <v>258</v>
      </c>
      <c r="H75" s="89">
        <v>850</v>
      </c>
      <c r="I75" s="90"/>
      <c r="J75" s="97"/>
      <c r="K75" s="98"/>
      <c r="L75" s="94"/>
      <c r="M75" s="179"/>
      <c r="N75" s="197"/>
      <c r="O75" s="94"/>
      <c r="P75" s="179"/>
      <c r="Q75" s="98"/>
      <c r="R75" s="94"/>
    </row>
    <row r="76" spans="1:18" ht="13.5">
      <c r="A76" s="179"/>
      <c r="B76" s="204"/>
      <c r="C76" s="94"/>
      <c r="D76" s="179"/>
      <c r="E76" s="204"/>
      <c r="F76" s="94"/>
      <c r="G76" s="86"/>
      <c r="H76" s="197"/>
      <c r="I76" s="94"/>
      <c r="J76" s="97"/>
      <c r="K76" s="98"/>
      <c r="L76" s="94"/>
      <c r="M76" s="179"/>
      <c r="N76" s="197"/>
      <c r="O76" s="94"/>
      <c r="P76" s="179"/>
      <c r="Q76" s="98"/>
      <c r="R76" s="94"/>
    </row>
    <row r="77" spans="1:18" ht="13.5">
      <c r="A77" s="156" t="s">
        <v>456</v>
      </c>
      <c r="B77" s="212">
        <f>SUM(B73:B76)</f>
        <v>0</v>
      </c>
      <c r="C77" s="210">
        <f>SUM(C73:C76)</f>
        <v>0</v>
      </c>
      <c r="D77" s="211" t="s">
        <v>456</v>
      </c>
      <c r="E77" s="212">
        <f>SUM(E73:E76)</f>
        <v>1790</v>
      </c>
      <c r="F77" s="209">
        <f>SUM(F73:F76)</f>
        <v>0</v>
      </c>
      <c r="G77" s="156" t="s">
        <v>456</v>
      </c>
      <c r="H77" s="169">
        <f>SUM(H73:H76)</f>
        <v>2320</v>
      </c>
      <c r="I77" s="210">
        <f>SUM(I73:I76)</f>
        <v>0</v>
      </c>
      <c r="J77" s="211" t="s">
        <v>456</v>
      </c>
      <c r="K77" s="212">
        <f>SUM(K73:K76)</f>
        <v>980</v>
      </c>
      <c r="L77" s="209">
        <f>SUM(L73:L76)</f>
        <v>0</v>
      </c>
      <c r="M77" s="156" t="s">
        <v>456</v>
      </c>
      <c r="N77" s="169">
        <f>SUM(N73:N76)</f>
        <v>0</v>
      </c>
      <c r="O77" s="210">
        <f>SUM(O73:O76)</f>
        <v>0</v>
      </c>
      <c r="P77" s="211" t="s">
        <v>456</v>
      </c>
      <c r="Q77" s="212">
        <f>SUM(Q73:Q76)</f>
        <v>7020</v>
      </c>
      <c r="R77" s="213">
        <f>SUM(R73:R76)</f>
        <v>0</v>
      </c>
    </row>
    <row r="78" spans="1:18" ht="14.25" thickBot="1">
      <c r="A78" s="185" t="s">
        <v>18</v>
      </c>
      <c r="B78" s="214">
        <f>SUM(B71+B77)</f>
        <v>4400</v>
      </c>
      <c r="C78" s="188">
        <f>SUM(C71+C77)</f>
        <v>0</v>
      </c>
      <c r="D78" s="185" t="s">
        <v>18</v>
      </c>
      <c r="E78" s="214">
        <f>SUM(E71+E77)</f>
        <v>17170</v>
      </c>
      <c r="F78" s="188">
        <f>SUM(F71+F77)</f>
        <v>0</v>
      </c>
      <c r="G78" s="185" t="s">
        <v>18</v>
      </c>
      <c r="H78" s="214">
        <f>SUM(H71+H77)</f>
        <v>25990</v>
      </c>
      <c r="I78" s="188">
        <f>SUM(I71+I77)</f>
        <v>0</v>
      </c>
      <c r="J78" s="185" t="s">
        <v>18</v>
      </c>
      <c r="K78" s="214">
        <f>SUM(K71+K77)</f>
        <v>4260</v>
      </c>
      <c r="L78" s="188">
        <f>SUM(L71+L77)</f>
        <v>0</v>
      </c>
      <c r="M78" s="185" t="s">
        <v>18</v>
      </c>
      <c r="N78" s="214">
        <f>SUM(N71+N77)</f>
        <v>0</v>
      </c>
      <c r="O78" s="188">
        <f>SUM(O71+O77)</f>
        <v>0</v>
      </c>
      <c r="P78" s="185" t="s">
        <v>18</v>
      </c>
      <c r="Q78" s="187">
        <f>SUM(Q71+Q77)</f>
        <v>59260</v>
      </c>
      <c r="R78" s="189">
        <f>SUM(R71+R77)</f>
        <v>0</v>
      </c>
    </row>
    <row r="79" ht="9" customHeight="1" thickBot="1"/>
    <row r="80" spans="1:18" ht="17.25" customHeight="1" thickBot="1">
      <c r="A80" s="314" t="s">
        <v>582</v>
      </c>
      <c r="B80" s="121"/>
      <c r="C80" s="122" t="s">
        <v>343</v>
      </c>
      <c r="D80" s="123" t="s">
        <v>254</v>
      </c>
      <c r="E80" s="124"/>
      <c r="F80" s="125" t="s">
        <v>4</v>
      </c>
      <c r="G80" s="126">
        <f>SUM(B92,E92,H92,K92,N92,Q92)</f>
        <v>11730</v>
      </c>
      <c r="H80" s="127" t="s">
        <v>5</v>
      </c>
      <c r="I80" s="128">
        <f>SUM(C92,F92,I92,L92,O92,R92)</f>
        <v>0</v>
      </c>
      <c r="J80" s="9"/>
      <c r="K80" s="129"/>
      <c r="L80" s="129"/>
      <c r="M80" s="193"/>
      <c r="N80" s="215"/>
      <c r="O80" s="215"/>
      <c r="P80" s="216"/>
      <c r="Q80" s="215"/>
      <c r="R80" s="215"/>
    </row>
    <row r="81" ht="5.25" customHeight="1" thickBot="1"/>
    <row r="82" spans="1:18" ht="13.5">
      <c r="A82" s="133" t="s">
        <v>6</v>
      </c>
      <c r="B82" s="134"/>
      <c r="C82" s="135"/>
      <c r="D82" s="136" t="s">
        <v>7</v>
      </c>
      <c r="E82" s="134"/>
      <c r="F82" s="135"/>
      <c r="G82" s="136" t="s">
        <v>8</v>
      </c>
      <c r="H82" s="134"/>
      <c r="I82" s="135"/>
      <c r="J82" s="136" t="s">
        <v>358</v>
      </c>
      <c r="K82" s="134"/>
      <c r="L82" s="135"/>
      <c r="M82" s="136" t="s">
        <v>9</v>
      </c>
      <c r="N82" s="134"/>
      <c r="O82" s="135"/>
      <c r="P82" s="137" t="s">
        <v>10</v>
      </c>
      <c r="Q82" s="105"/>
      <c r="R82" s="109"/>
    </row>
    <row r="83" spans="1:18" ht="13.5">
      <c r="A83" s="138" t="s">
        <v>11</v>
      </c>
      <c r="B83" s="139" t="s">
        <v>12</v>
      </c>
      <c r="C83" s="140"/>
      <c r="D83" s="138" t="s">
        <v>11</v>
      </c>
      <c r="E83" s="139" t="s">
        <v>12</v>
      </c>
      <c r="F83" s="140"/>
      <c r="G83" s="138" t="s">
        <v>11</v>
      </c>
      <c r="H83" s="139" t="s">
        <v>12</v>
      </c>
      <c r="I83" s="140"/>
      <c r="J83" s="138" t="s">
        <v>11</v>
      </c>
      <c r="K83" s="139" t="s">
        <v>12</v>
      </c>
      <c r="L83" s="140"/>
      <c r="M83" s="138" t="s">
        <v>11</v>
      </c>
      <c r="N83" s="139" t="s">
        <v>12</v>
      </c>
      <c r="O83" s="140"/>
      <c r="P83" s="143" t="s">
        <v>11</v>
      </c>
      <c r="Q83" s="144" t="s">
        <v>12</v>
      </c>
      <c r="R83" s="145"/>
    </row>
    <row r="84" spans="1:18" ht="13.5">
      <c r="A84" s="217"/>
      <c r="B84" s="218"/>
      <c r="C84" s="90"/>
      <c r="D84" s="219" t="s">
        <v>454</v>
      </c>
      <c r="E84" s="218"/>
      <c r="F84" s="99"/>
      <c r="G84" s="219" t="s">
        <v>454</v>
      </c>
      <c r="H84" s="218"/>
      <c r="I84" s="99"/>
      <c r="J84" s="219" t="s">
        <v>454</v>
      </c>
      <c r="K84" s="218"/>
      <c r="L84" s="99"/>
      <c r="M84" s="219" t="s">
        <v>454</v>
      </c>
      <c r="N84" s="218"/>
      <c r="O84" s="99"/>
      <c r="P84" s="219" t="s">
        <v>454</v>
      </c>
      <c r="Q84" s="218"/>
      <c r="R84" s="220"/>
    </row>
    <row r="85" spans="1:18" ht="13.5">
      <c r="A85" s="97"/>
      <c r="B85" s="150"/>
      <c r="C85" s="90"/>
      <c r="D85" s="97"/>
      <c r="E85" s="150"/>
      <c r="F85" s="90"/>
      <c r="G85" s="97" t="s">
        <v>91</v>
      </c>
      <c r="H85" s="98">
        <v>4320</v>
      </c>
      <c r="I85" s="90"/>
      <c r="J85" s="97"/>
      <c r="K85" s="98"/>
      <c r="L85" s="90"/>
      <c r="M85" s="97" t="s">
        <v>522</v>
      </c>
      <c r="N85" s="98">
        <v>30</v>
      </c>
      <c r="O85" s="90"/>
      <c r="P85" s="97" t="s">
        <v>523</v>
      </c>
      <c r="Q85" s="98">
        <v>4800</v>
      </c>
      <c r="R85" s="90"/>
    </row>
    <row r="86" spans="1:18" ht="13.5">
      <c r="A86" s="97"/>
      <c r="B86" s="150"/>
      <c r="C86" s="90"/>
      <c r="D86" s="97" t="s">
        <v>521</v>
      </c>
      <c r="E86" s="98"/>
      <c r="F86" s="90"/>
      <c r="G86" s="163"/>
      <c r="H86" s="98"/>
      <c r="I86" s="90"/>
      <c r="J86" s="163"/>
      <c r="K86" s="98"/>
      <c r="L86" s="90"/>
      <c r="M86" s="163"/>
      <c r="N86" s="98"/>
      <c r="O86" s="90"/>
      <c r="P86" s="162" t="s">
        <v>255</v>
      </c>
      <c r="Q86" s="98">
        <v>680</v>
      </c>
      <c r="R86" s="90"/>
    </row>
    <row r="87" spans="1:18" ht="13.5">
      <c r="A87" s="97"/>
      <c r="B87" s="150"/>
      <c r="C87" s="90"/>
      <c r="D87" s="156" t="s">
        <v>456</v>
      </c>
      <c r="E87" s="150">
        <f>SUM(E85:E86)</f>
        <v>0</v>
      </c>
      <c r="F87" s="90">
        <f>SUM(F85:F86)</f>
        <v>0</v>
      </c>
      <c r="G87" s="156" t="s">
        <v>456</v>
      </c>
      <c r="H87" s="98">
        <f>SUM(H85:H86)</f>
        <v>4320</v>
      </c>
      <c r="I87" s="90">
        <f>SUM(I85:I86)</f>
        <v>0</v>
      </c>
      <c r="J87" s="156" t="s">
        <v>456</v>
      </c>
      <c r="K87" s="98">
        <f>SUM(K85:K86)</f>
        <v>0</v>
      </c>
      <c r="L87" s="90">
        <f>SUM(L85:L86)</f>
        <v>0</v>
      </c>
      <c r="M87" s="156" t="s">
        <v>456</v>
      </c>
      <c r="N87" s="98">
        <f>SUM(N85:N86)</f>
        <v>30</v>
      </c>
      <c r="O87" s="90">
        <f>SUM(O85:O86)</f>
        <v>0</v>
      </c>
      <c r="P87" s="156" t="s">
        <v>456</v>
      </c>
      <c r="Q87" s="98">
        <f>SUM(Q85:Q86)</f>
        <v>5480</v>
      </c>
      <c r="R87" s="90">
        <f>SUM(R85:R86)</f>
        <v>0</v>
      </c>
    </row>
    <row r="88" spans="1:18" ht="13.5">
      <c r="A88" s="97"/>
      <c r="B88" s="150"/>
      <c r="C88" s="90"/>
      <c r="D88" s="164" t="s">
        <v>438</v>
      </c>
      <c r="E88" s="150"/>
      <c r="F88" s="90"/>
      <c r="G88" s="164" t="s">
        <v>438</v>
      </c>
      <c r="H88" s="98"/>
      <c r="I88" s="90"/>
      <c r="J88" s="164" t="s">
        <v>438</v>
      </c>
      <c r="K88" s="98"/>
      <c r="L88" s="90"/>
      <c r="M88" s="164" t="s">
        <v>438</v>
      </c>
      <c r="N88" s="98"/>
      <c r="O88" s="90"/>
      <c r="P88" s="164" t="s">
        <v>438</v>
      </c>
      <c r="Q88" s="98"/>
      <c r="R88" s="90"/>
    </row>
    <row r="89" spans="1:18" ht="13.5">
      <c r="A89" s="97"/>
      <c r="B89" s="150"/>
      <c r="C89" s="90"/>
      <c r="D89" s="97"/>
      <c r="E89" s="150"/>
      <c r="F89" s="90"/>
      <c r="G89" s="97" t="s">
        <v>191</v>
      </c>
      <c r="H89" s="98">
        <v>80</v>
      </c>
      <c r="I89" s="90"/>
      <c r="J89" s="97"/>
      <c r="K89" s="98"/>
      <c r="L89" s="90"/>
      <c r="M89" s="369" t="s">
        <v>190</v>
      </c>
      <c r="N89" s="98">
        <v>0</v>
      </c>
      <c r="O89" s="90"/>
      <c r="P89" s="369" t="s">
        <v>277</v>
      </c>
      <c r="Q89" s="98">
        <v>1580</v>
      </c>
      <c r="R89" s="90"/>
    </row>
    <row r="90" spans="1:18" ht="13.5">
      <c r="A90" s="97"/>
      <c r="B90" s="150"/>
      <c r="C90" s="90"/>
      <c r="D90" s="97"/>
      <c r="E90" s="150"/>
      <c r="F90" s="90"/>
      <c r="G90" s="97" t="s">
        <v>190</v>
      </c>
      <c r="H90" s="98">
        <v>240</v>
      </c>
      <c r="I90" s="90"/>
      <c r="J90" s="162"/>
      <c r="K90" s="98"/>
      <c r="L90" s="90"/>
      <c r="M90" s="162"/>
      <c r="N90" s="98"/>
      <c r="O90" s="90"/>
      <c r="P90" s="97"/>
      <c r="Q90" s="98"/>
      <c r="R90" s="90"/>
    </row>
    <row r="91" spans="1:18" ht="13.5">
      <c r="A91" s="206"/>
      <c r="B91" s="221"/>
      <c r="C91" s="96"/>
      <c r="D91" s="222" t="s">
        <v>456</v>
      </c>
      <c r="E91" s="221">
        <f>SUM(E89:E90)</f>
        <v>0</v>
      </c>
      <c r="F91" s="96">
        <f>SUM(F89:F90)</f>
        <v>0</v>
      </c>
      <c r="G91" s="222" t="s">
        <v>456</v>
      </c>
      <c r="H91" s="221">
        <f>SUM(H89:H90)</f>
        <v>320</v>
      </c>
      <c r="I91" s="96">
        <f>SUM(I89:I90)</f>
        <v>0</v>
      </c>
      <c r="J91" s="222" t="s">
        <v>456</v>
      </c>
      <c r="K91" s="207">
        <f>SUM(K89:K90)</f>
        <v>0</v>
      </c>
      <c r="L91" s="96">
        <f>SUM(L89:L90)</f>
        <v>0</v>
      </c>
      <c r="M91" s="222" t="s">
        <v>456</v>
      </c>
      <c r="N91" s="207">
        <f>SUM(N89:N90)</f>
        <v>0</v>
      </c>
      <c r="O91" s="96">
        <f>SUM(O89:O90)</f>
        <v>0</v>
      </c>
      <c r="P91" s="222" t="s">
        <v>456</v>
      </c>
      <c r="Q91" s="207">
        <f>SUM(Q89:Q90)</f>
        <v>1580</v>
      </c>
      <c r="R91" s="96">
        <f>SUM(R89:R90)</f>
        <v>0</v>
      </c>
    </row>
    <row r="92" spans="1:18" ht="14.25" thickBot="1">
      <c r="A92" s="186" t="s">
        <v>18</v>
      </c>
      <c r="B92" s="187">
        <f>SUM(B85:B91)</f>
        <v>0</v>
      </c>
      <c r="C92" s="223">
        <f>SUM(C85:C91)</f>
        <v>0</v>
      </c>
      <c r="D92" s="186" t="s">
        <v>18</v>
      </c>
      <c r="E92" s="187">
        <f>SUM(E87+E91)</f>
        <v>0</v>
      </c>
      <c r="F92" s="223">
        <f>SUM(F87+F91)</f>
        <v>0</v>
      </c>
      <c r="G92" s="186" t="s">
        <v>18</v>
      </c>
      <c r="H92" s="187">
        <f>SUM(H87+H91)</f>
        <v>4640</v>
      </c>
      <c r="I92" s="223">
        <f>SUM(I87+I91)</f>
        <v>0</v>
      </c>
      <c r="J92" s="186" t="s">
        <v>18</v>
      </c>
      <c r="K92" s="187">
        <f>SUM(K87+K91)</f>
        <v>0</v>
      </c>
      <c r="L92" s="223">
        <f>SUM(L87+L91)</f>
        <v>0</v>
      </c>
      <c r="M92" s="186" t="s">
        <v>18</v>
      </c>
      <c r="N92" s="187">
        <f>SUM(N87+N91)</f>
        <v>30</v>
      </c>
      <c r="O92" s="223">
        <f>SUM(O87+O91)</f>
        <v>0</v>
      </c>
      <c r="P92" s="186" t="s">
        <v>18</v>
      </c>
      <c r="Q92" s="187">
        <f>SUM(Q87+Q91)</f>
        <v>7060</v>
      </c>
      <c r="R92" s="223">
        <f>SUM(R87+R91)</f>
        <v>0</v>
      </c>
    </row>
    <row r="93" ht="9" customHeight="1"/>
  </sheetData>
  <sheetProtection/>
  <mergeCells count="3">
    <mergeCell ref="J13:L13"/>
    <mergeCell ref="F2:I2"/>
    <mergeCell ref="N2:O2"/>
  </mergeCells>
  <conditionalFormatting sqref="C8:C11 C13:C25 F8:F13 F15:F25 F27:F31 F33:F36 I8:I15 I17:I25 I27:I31 I33:I36 L8:L10 L15:L18 O8:O15 R8:R15 R17:R24 R26:R30 R32:R36">
    <cfRule type="cellIs" priority="3" dxfId="22" operator="greaterThan" stopIfTrue="1">
      <formula>B8</formula>
    </cfRule>
  </conditionalFormatting>
  <conditionalFormatting sqref="C45:C70 C72:C76 F45:F70 F72:F76 I45:I70 I72:I76 L45:L48 L52:L70 L72:L76 O45:O70 O72:O76 R72:R76 R45:R70">
    <cfRule type="cellIs" priority="2" dxfId="22" operator="greaterThan" stopIfTrue="1">
      <formula>B45</formula>
    </cfRule>
  </conditionalFormatting>
  <conditionalFormatting sqref="C84:C91 F84:F86 F88:F90 I84:I86 I88:I90 L84:L86 L88:L90 O84:O86 O88:O90 R84:R86 R88:R90">
    <cfRule type="cellIs" priority="1" dxfId="22" operator="greaterThan" stopIfTrue="1">
      <formula>B84</formula>
    </cfRule>
  </conditionalFormatting>
  <printOptions horizontalCentered="1"/>
  <pageMargins left="0.1968503937007874" right="0.1968503937007874" top="0.5118110236220472" bottom="0" header="0.2755905511811024" footer="0.1968503937007874"/>
  <pageSetup horizontalDpi="600" verticalDpi="600" orientation="portrait" paperSize="9" scale="70" r:id="rId4"/>
  <headerFooter alignWithMargins="0">
    <oddHeader>&amp;L&amp;16折込広告企画書　　広島地区　No．6</oddHeader>
    <oddFooter>&amp;C
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E17" sqref="E17"/>
    </sheetView>
  </sheetViews>
  <sheetFormatPr defaultColWidth="9.00390625" defaultRowHeight="13.5"/>
  <cols>
    <col min="1" max="1" width="15.50390625" style="9" customWidth="1"/>
    <col min="2" max="2" width="10.00390625" style="9" customWidth="1"/>
    <col min="3" max="3" width="11.50390625" style="9" customWidth="1"/>
    <col min="4" max="4" width="10.00390625" style="9" customWidth="1"/>
    <col min="5" max="5" width="11.50390625" style="9" customWidth="1"/>
    <col min="6" max="6" width="10.00390625" style="9" customWidth="1"/>
    <col min="7" max="7" width="11.50390625" style="9" customWidth="1"/>
    <col min="8" max="8" width="10.00390625" style="9" customWidth="1"/>
    <col min="9" max="9" width="11.50390625" style="9" customWidth="1"/>
    <col min="10" max="10" width="10.00390625" style="9" customWidth="1"/>
    <col min="11" max="11" width="11.50390625" style="9" customWidth="1"/>
    <col min="12" max="12" width="10.00390625" style="9" customWidth="1"/>
    <col min="13" max="13" width="11.50390625" style="9" customWidth="1"/>
    <col min="14" max="14" width="11.375" style="9" customWidth="1"/>
    <col min="15" max="15" width="13.50390625" style="9" customWidth="1"/>
    <col min="16" max="16" width="14.75390625" style="9" customWidth="1"/>
    <col min="17" max="17" width="18.00390625" style="9" customWidth="1"/>
    <col min="18" max="18" width="2.375" style="9" customWidth="1"/>
    <col min="19" max="19" width="8.75390625" style="9" customWidth="1"/>
    <col min="20" max="16384" width="9.00390625" style="9" customWidth="1"/>
  </cols>
  <sheetData>
    <row r="1" spans="1:17" s="10" customFormat="1" ht="15.75" customHeight="1">
      <c r="A1" s="34" t="s">
        <v>280</v>
      </c>
      <c r="B1" s="24"/>
      <c r="C1" s="24"/>
      <c r="D1" s="24"/>
      <c r="E1" s="35" t="s">
        <v>281</v>
      </c>
      <c r="F1" s="24"/>
      <c r="G1" s="25"/>
      <c r="H1" s="49" t="s">
        <v>1</v>
      </c>
      <c r="I1" s="24"/>
      <c r="J1" s="35" t="s">
        <v>282</v>
      </c>
      <c r="K1" s="24"/>
      <c r="L1" s="24"/>
      <c r="M1" s="35" t="s">
        <v>283</v>
      </c>
      <c r="N1" s="26"/>
      <c r="O1" s="9"/>
      <c r="P1" s="9"/>
      <c r="Q1" s="9"/>
    </row>
    <row r="2" spans="1:18" ht="33.75" customHeight="1" thickBot="1">
      <c r="A2" s="59">
        <f>'広島市中区・南区・東区・安芸区・安佐南区'!A2</f>
        <v>0</v>
      </c>
      <c r="B2" s="60"/>
      <c r="C2" s="60"/>
      <c r="D2" s="61"/>
      <c r="E2" s="380" t="str">
        <f>'広島市中区・南区・東区・安芸区・安佐南区'!F2</f>
        <v>令和　　　年　　　月　　　日</v>
      </c>
      <c r="F2" s="381"/>
      <c r="G2" s="382"/>
      <c r="H2" s="62">
        <f>'広島市中区・南区・東区・安芸区・安佐南区'!J2</f>
        <v>0</v>
      </c>
      <c r="I2" s="63"/>
      <c r="J2" s="64">
        <f>'広島市中区・南区・東区・安芸区・安佐南区'!K2</f>
        <v>0</v>
      </c>
      <c r="K2" s="65"/>
      <c r="L2" s="65"/>
      <c r="M2" s="383"/>
      <c r="N2" s="384"/>
      <c r="P2" s="11"/>
      <c r="Q2" s="12"/>
      <c r="R2" s="13"/>
    </row>
    <row r="3" spans="1:18" ht="19.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P3" s="4" t="s">
        <v>329</v>
      </c>
      <c r="Q3" s="16"/>
      <c r="R3" s="17"/>
    </row>
    <row r="4" spans="1:18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P4" s="43" t="s">
        <v>330</v>
      </c>
      <c r="Q4" s="19"/>
      <c r="R4" s="17"/>
    </row>
    <row r="5" spans="1:18" ht="3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P5" s="18"/>
      <c r="Q5" s="19"/>
      <c r="R5" s="17"/>
    </row>
    <row r="6" spans="1:17" s="20" customFormat="1" ht="28.5" customHeight="1">
      <c r="A6" s="44" t="s">
        <v>284</v>
      </c>
      <c r="B6" s="45" t="s">
        <v>6</v>
      </c>
      <c r="C6" s="38"/>
      <c r="D6" s="3" t="s">
        <v>7</v>
      </c>
      <c r="E6" s="38"/>
      <c r="F6" s="3" t="s">
        <v>8</v>
      </c>
      <c r="G6" s="38"/>
      <c r="H6" s="3" t="s">
        <v>323</v>
      </c>
      <c r="I6" s="38"/>
      <c r="J6" s="3" t="s">
        <v>9</v>
      </c>
      <c r="K6" s="3"/>
      <c r="L6" s="45" t="s">
        <v>358</v>
      </c>
      <c r="M6" s="38"/>
      <c r="N6" s="378" t="s">
        <v>10</v>
      </c>
      <c r="O6" s="379"/>
      <c r="P6" s="39" t="s">
        <v>285</v>
      </c>
      <c r="Q6" s="40"/>
    </row>
    <row r="7" spans="1:17" ht="23.25" customHeight="1">
      <c r="A7" s="41" t="s">
        <v>425</v>
      </c>
      <c r="B7" s="28">
        <f>'広島市中区・南区・東区・安芸区・安佐南区'!B18</f>
        <v>0</v>
      </c>
      <c r="C7" s="8">
        <f>'広島市中区・南区・東区・安芸区・安佐南区'!C18</f>
        <v>0</v>
      </c>
      <c r="D7" s="28">
        <f>'広島市中区・南区・東区・安芸区・安佐南区'!E18</f>
        <v>1770</v>
      </c>
      <c r="E7" s="8">
        <f>'広島市中区・南区・東区・安芸区・安佐南区'!F18</f>
        <v>0</v>
      </c>
      <c r="F7" s="28">
        <f>'広島市中区・南区・東区・安芸区・安佐南区'!H18</f>
        <v>2250</v>
      </c>
      <c r="G7" s="8">
        <f>'広島市中区・南区・東区・安芸区・安佐南区'!I18</f>
        <v>0</v>
      </c>
      <c r="H7" s="28">
        <f>'広島市中区・南区・東区・安芸区・安佐南区'!K18</f>
        <v>0</v>
      </c>
      <c r="I7" s="8">
        <f>'広島市中区・南区・東区・安芸区・安佐南区'!L18</f>
        <v>0</v>
      </c>
      <c r="J7" s="28"/>
      <c r="K7" s="56"/>
      <c r="L7" s="46">
        <f>'広島市中区・南区・東区・安芸区・安佐南区'!N18</f>
        <v>4750</v>
      </c>
      <c r="M7" s="8">
        <f>'広島市中区・南区・東区・安芸区・安佐南区'!O18</f>
        <v>0</v>
      </c>
      <c r="N7" s="28">
        <f>'広島市中区・南区・東区・安芸区・安佐南区'!Q18</f>
        <v>27710</v>
      </c>
      <c r="O7" s="8">
        <f>'広島市中区・南区・東区・安芸区・安佐南区'!R18</f>
        <v>0</v>
      </c>
      <c r="P7" s="50">
        <f>SUM(B7+D7+F7+H7+J7+L7+N7)</f>
        <v>36480</v>
      </c>
      <c r="Q7" s="51">
        <f>SUM(C7+E7+G7+I7+K7+M7+O7)</f>
        <v>0</v>
      </c>
    </row>
    <row r="8" spans="1:17" ht="23.25" customHeight="1">
      <c r="A8" s="27" t="s">
        <v>426</v>
      </c>
      <c r="B8" s="29">
        <f>'広島市中区・南区・東区・安芸区・安佐南区'!B37</f>
        <v>0</v>
      </c>
      <c r="C8" s="5">
        <f>'広島市中区・南区・東区・安芸区・安佐南区'!C37</f>
        <v>0</v>
      </c>
      <c r="D8" s="29">
        <f>'広島市中区・南区・東区・安芸区・安佐南区'!E37</f>
        <v>2110</v>
      </c>
      <c r="E8" s="5">
        <f>'広島市中区・南区・東区・安芸区・安佐南区'!F37</f>
        <v>0</v>
      </c>
      <c r="F8" s="29">
        <f>'広島市中区・南区・東区・安芸区・安佐南区'!H37</f>
        <v>1770</v>
      </c>
      <c r="G8" s="5">
        <f>'広島市中区・南区・東区・安芸区・安佐南区'!I37</f>
        <v>0</v>
      </c>
      <c r="H8" s="29">
        <f>'広島市中区・南区・東区・安芸区・安佐南区'!K37</f>
        <v>0</v>
      </c>
      <c r="I8" s="5">
        <f>'広島市中区・南区・東区・安芸区・安佐南区'!L37</f>
        <v>0</v>
      </c>
      <c r="J8" s="29"/>
      <c r="K8" s="33"/>
      <c r="L8" s="47">
        <f>'広島市中区・南区・東区・安芸区・安佐南区'!N37</f>
        <v>1090</v>
      </c>
      <c r="M8" s="5">
        <f>'広島市中区・南区・東区・安芸区・安佐南区'!O37</f>
        <v>0</v>
      </c>
      <c r="N8" s="29">
        <f>'広島市中区・南区・東区・安芸区・安佐南区'!Q37</f>
        <v>26860</v>
      </c>
      <c r="O8" s="5">
        <f>'広島市中区・南区・東区・安芸区・安佐南区'!R37</f>
        <v>0</v>
      </c>
      <c r="P8" s="31">
        <f aca="true" t="shared" si="0" ref="P8:P33">SUM(B8+D8+F8+H8+J8+L8+N8)</f>
        <v>31830</v>
      </c>
      <c r="Q8" s="6">
        <f aca="true" t="shared" si="1" ref="Q8:Q33">SUM(C8+E8+G8+I8+K8+M8+O8)</f>
        <v>0</v>
      </c>
    </row>
    <row r="9" spans="1:17" ht="23.25" customHeight="1">
      <c r="A9" s="27" t="s">
        <v>427</v>
      </c>
      <c r="B9" s="29">
        <f>'広島市中区・南区・東区・安芸区・安佐南区'!B51</f>
        <v>0</v>
      </c>
      <c r="C9" s="33">
        <f>'広島市中区・南区・東区・安芸区・安佐南区'!C51</f>
        <v>0</v>
      </c>
      <c r="D9" s="31">
        <f>'広島市中区・南区・東区・安芸区・安佐南区'!E51</f>
        <v>4730</v>
      </c>
      <c r="E9" s="33">
        <f>'広島市中区・南区・東区・安芸区・安佐南区'!F51</f>
        <v>0</v>
      </c>
      <c r="F9" s="31">
        <f>'広島市中区・南区・東区・安芸区・安佐南区'!H51</f>
        <v>1820</v>
      </c>
      <c r="G9" s="33">
        <f>'広島市中区・南区・東区・安芸区・安佐南区'!I51</f>
        <v>0</v>
      </c>
      <c r="H9" s="31">
        <f>'広島市中区・南区・東区・安芸区・安佐南区'!K51</f>
        <v>0</v>
      </c>
      <c r="I9" s="33">
        <f>'広島市中区・南区・東区・安芸区・安佐南区'!L51</f>
        <v>0</v>
      </c>
      <c r="J9" s="31"/>
      <c r="K9" s="57"/>
      <c r="L9" s="47">
        <f>'広島市中区・南区・東区・安芸区・安佐南区'!N51</f>
        <v>0</v>
      </c>
      <c r="M9" s="33">
        <f>'広島市中区・南区・東区・安芸区・安佐南区'!O51</f>
        <v>0</v>
      </c>
      <c r="N9" s="31">
        <f>'広島市中区・南区・東区・安芸区・安佐南区'!Q51</f>
        <v>23350</v>
      </c>
      <c r="O9" s="5">
        <f>'広島市中区・南区・東区・安芸区・安佐南区'!R51</f>
        <v>0</v>
      </c>
      <c r="P9" s="31">
        <f t="shared" si="0"/>
        <v>29900</v>
      </c>
      <c r="Q9" s="6">
        <f t="shared" si="1"/>
        <v>0</v>
      </c>
    </row>
    <row r="10" spans="1:17" ht="23.25" customHeight="1">
      <c r="A10" s="27" t="s">
        <v>428</v>
      </c>
      <c r="B10" s="29">
        <f>'広島市中区・南区・東区・安芸区・安佐南区'!B64</f>
        <v>0</v>
      </c>
      <c r="C10" s="5">
        <f>'広島市中区・南区・東区・安芸区・安佐南区'!C64</f>
        <v>0</v>
      </c>
      <c r="D10" s="29">
        <f>'広島市中区・南区・東区・安芸区・安佐南区'!E64</f>
        <v>870</v>
      </c>
      <c r="E10" s="5">
        <f>'広島市中区・南区・東区・安芸区・安佐南区'!F64</f>
        <v>0</v>
      </c>
      <c r="F10" s="29">
        <f>'広島市中区・南区・東区・安芸区・安佐南区'!H64</f>
        <v>2290</v>
      </c>
      <c r="G10" s="5">
        <f>'広島市中区・南区・東区・安芸区・安佐南区'!I64</f>
        <v>0</v>
      </c>
      <c r="H10" s="29">
        <f>'広島市中区・南区・東区・安芸区・安佐南区'!K64</f>
        <v>0</v>
      </c>
      <c r="I10" s="5">
        <f>'広島市中区・南区・東区・安芸区・安佐南区'!L64</f>
        <v>0</v>
      </c>
      <c r="J10" s="29"/>
      <c r="K10" s="33"/>
      <c r="L10" s="47">
        <f>'広島市中区・南区・東区・安芸区・安佐南区'!N64</f>
        <v>0</v>
      </c>
      <c r="M10" s="5">
        <f>'広島市中区・南区・東区・安芸区・安佐南区'!O64</f>
        <v>0</v>
      </c>
      <c r="N10" s="29">
        <f>'広島市中区・南区・東区・安芸区・安佐南区'!Q64</f>
        <v>16000</v>
      </c>
      <c r="O10" s="5">
        <f>'広島市中区・南区・東区・安芸区・安佐南区'!R64</f>
        <v>0</v>
      </c>
      <c r="P10" s="31">
        <f t="shared" si="0"/>
        <v>19160</v>
      </c>
      <c r="Q10" s="6">
        <f t="shared" si="1"/>
        <v>0</v>
      </c>
    </row>
    <row r="11" spans="1:17" ht="23.25" customHeight="1">
      <c r="A11" s="27" t="s">
        <v>429</v>
      </c>
      <c r="B11" s="29">
        <f>'広島市中区・南区・東区・安芸区・安佐南区'!B87</f>
        <v>0</v>
      </c>
      <c r="C11" s="5">
        <f>'広島市中区・南区・東区・安芸区・安佐南区'!C87</f>
        <v>0</v>
      </c>
      <c r="D11" s="29">
        <f>'広島市中区・南区・東区・安芸区・安佐南区'!E87</f>
        <v>3520</v>
      </c>
      <c r="E11" s="5">
        <f>'広島市中区・南区・東区・安芸区・安佐南区'!F87</f>
        <v>0</v>
      </c>
      <c r="F11" s="29">
        <f>'広島市中区・南区・東区・安芸区・安佐南区'!H87</f>
        <v>3230</v>
      </c>
      <c r="G11" s="5">
        <f>'広島市中区・南区・東区・安芸区・安佐南区'!I87</f>
        <v>0</v>
      </c>
      <c r="H11" s="29">
        <f>'広島市中区・南区・東区・安芸区・安佐南区'!K87</f>
        <v>0</v>
      </c>
      <c r="I11" s="5">
        <f>'広島市中区・南区・東区・安芸区・安佐南区'!L87</f>
        <v>0</v>
      </c>
      <c r="J11" s="29"/>
      <c r="K11" s="33"/>
      <c r="L11" s="47">
        <f>'広島市中区・南区・東区・安芸区・安佐南区'!N87</f>
        <v>0</v>
      </c>
      <c r="M11" s="5">
        <f>'広島市中区・南区・東区・安芸区・安佐南区'!O87</f>
        <v>0</v>
      </c>
      <c r="N11" s="29">
        <f>'広島市中区・南区・東区・安芸区・安佐南区'!Q87</f>
        <v>45350</v>
      </c>
      <c r="O11" s="5">
        <f>'広島市中区・南区・東区・安芸区・安佐南区'!R87</f>
        <v>0</v>
      </c>
      <c r="P11" s="31">
        <f t="shared" si="0"/>
        <v>52100</v>
      </c>
      <c r="Q11" s="6">
        <f t="shared" si="1"/>
        <v>0</v>
      </c>
    </row>
    <row r="12" spans="1:17" ht="23.25" customHeight="1">
      <c r="A12" s="27" t="s">
        <v>324</v>
      </c>
      <c r="B12" s="29">
        <f>'安佐北区・広島市西区・佐伯区・廿日市市'!B25</f>
        <v>0</v>
      </c>
      <c r="C12" s="5">
        <f>'安佐北区・広島市西区・佐伯区・廿日市市'!C25</f>
        <v>0</v>
      </c>
      <c r="D12" s="29">
        <f>'安佐北区・広島市西区・佐伯区・廿日市市'!E25</f>
        <v>1050</v>
      </c>
      <c r="E12" s="5">
        <f>'安佐北区・広島市西区・佐伯区・廿日市市'!F25</f>
        <v>0</v>
      </c>
      <c r="F12" s="29">
        <f>'安佐北区・広島市西区・佐伯区・廿日市市'!H25</f>
        <v>3170</v>
      </c>
      <c r="G12" s="5">
        <f>'安佐北区・広島市西区・佐伯区・廿日市市'!I25</f>
        <v>0</v>
      </c>
      <c r="H12" s="29">
        <f>'安佐北区・広島市西区・佐伯区・廿日市市'!K25</f>
        <v>0</v>
      </c>
      <c r="I12" s="5">
        <f>'安佐北区・広島市西区・佐伯区・廿日市市'!L25</f>
        <v>0</v>
      </c>
      <c r="J12" s="29"/>
      <c r="K12" s="33"/>
      <c r="L12" s="47">
        <f>'安佐北区・広島市西区・佐伯区・廿日市市'!N25</f>
        <v>0</v>
      </c>
      <c r="M12" s="33">
        <f>'安佐北区・広島市西区・佐伯区・廿日市市'!O25</f>
        <v>0</v>
      </c>
      <c r="N12" s="31">
        <f>'安佐北区・広島市西区・佐伯区・廿日市市'!Q25</f>
        <v>30740</v>
      </c>
      <c r="O12" s="5">
        <f>'安佐北区・広島市西区・佐伯区・廿日市市'!R25</f>
        <v>0</v>
      </c>
      <c r="P12" s="31">
        <f t="shared" si="0"/>
        <v>34960</v>
      </c>
      <c r="Q12" s="6">
        <f t="shared" si="1"/>
        <v>0</v>
      </c>
    </row>
    <row r="13" spans="1:17" ht="23.25" customHeight="1">
      <c r="A13" s="27" t="s">
        <v>304</v>
      </c>
      <c r="B13" s="29">
        <f>'安佐北区・広島市西区・佐伯区・廿日市市'!B45</f>
        <v>0</v>
      </c>
      <c r="C13" s="5">
        <f>'安佐北区・広島市西区・佐伯区・廿日市市'!C45</f>
        <v>0</v>
      </c>
      <c r="D13" s="29">
        <f>'安佐北区・広島市西区・佐伯区・廿日市市'!E45</f>
        <v>4500</v>
      </c>
      <c r="E13" s="5">
        <f>'安佐北区・広島市西区・佐伯区・廿日市市'!F45</f>
        <v>0</v>
      </c>
      <c r="F13" s="29">
        <f>'安佐北区・広島市西区・佐伯区・廿日市市'!H45</f>
        <v>3370</v>
      </c>
      <c r="G13" s="5">
        <f>'安佐北区・広島市西区・佐伯区・廿日市市'!I45</f>
        <v>0</v>
      </c>
      <c r="H13" s="29">
        <f>'安佐北区・広島市西区・佐伯区・廿日市市'!K45</f>
        <v>0</v>
      </c>
      <c r="I13" s="33">
        <f>'安佐北区・広島市西区・佐伯区・廿日市市'!L45</f>
        <v>0</v>
      </c>
      <c r="J13" s="31"/>
      <c r="K13" s="33"/>
      <c r="L13" s="47">
        <f>'安佐北区・広島市西区・佐伯区・廿日市市'!N45</f>
        <v>410</v>
      </c>
      <c r="M13" s="5">
        <f>'安佐北区・広島市西区・佐伯区・廿日市市'!O45</f>
        <v>0</v>
      </c>
      <c r="N13" s="31">
        <f>'安佐北区・広島市西区・佐伯区・廿日市市'!Q45</f>
        <v>34110</v>
      </c>
      <c r="O13" s="5">
        <f>'安佐北区・広島市西区・佐伯区・廿日市市'!R45</f>
        <v>0</v>
      </c>
      <c r="P13" s="31">
        <f t="shared" si="0"/>
        <v>42390</v>
      </c>
      <c r="Q13" s="6">
        <f t="shared" si="1"/>
        <v>0</v>
      </c>
    </row>
    <row r="14" spans="1:17" ht="23.25" customHeight="1">
      <c r="A14" s="68" t="s">
        <v>430</v>
      </c>
      <c r="B14" s="69">
        <f>'安佐北区・広島市西区・佐伯区・廿日市市'!B69</f>
        <v>0</v>
      </c>
      <c r="C14" s="23">
        <f>'安佐北区・広島市西区・佐伯区・廿日市市'!C69</f>
        <v>0</v>
      </c>
      <c r="D14" s="69">
        <f>'安佐北区・広島市西区・佐伯区・廿日市市'!E69</f>
        <v>3560</v>
      </c>
      <c r="E14" s="23">
        <f>'安佐北区・広島市西区・佐伯区・廿日市市'!F69</f>
        <v>0</v>
      </c>
      <c r="F14" s="69">
        <f>'安佐北区・広島市西区・佐伯区・廿日市市'!H69</f>
        <v>2000</v>
      </c>
      <c r="G14" s="23">
        <f>'安佐北区・広島市西区・佐伯区・廿日市市'!I69</f>
        <v>0</v>
      </c>
      <c r="H14" s="69">
        <f>'安佐北区・広島市西区・佐伯区・廿日市市'!K69</f>
        <v>0</v>
      </c>
      <c r="I14" s="70">
        <f>'安佐北区・広島市西区・佐伯区・廿日市市'!L69</f>
        <v>0</v>
      </c>
      <c r="J14" s="71"/>
      <c r="K14" s="70"/>
      <c r="L14" s="72">
        <f>'安佐北区・広島市西区・佐伯区・廿日市市'!N69</f>
        <v>0</v>
      </c>
      <c r="M14" s="23">
        <f>'安佐北区・広島市西区・佐伯区・廿日市市'!O69</f>
        <v>0</v>
      </c>
      <c r="N14" s="71">
        <f>'安佐北区・広島市西区・佐伯区・廿日市市'!Q69</f>
        <v>26760</v>
      </c>
      <c r="O14" s="23">
        <f>'安佐北区・広島市西区・佐伯区・廿日市市'!R69</f>
        <v>0</v>
      </c>
      <c r="P14" s="71">
        <f t="shared" si="0"/>
        <v>32320</v>
      </c>
      <c r="Q14" s="53">
        <f t="shared" si="1"/>
        <v>0</v>
      </c>
    </row>
    <row r="15" spans="1:17" ht="23.25" customHeight="1">
      <c r="A15" s="42" t="s">
        <v>431</v>
      </c>
      <c r="B15" s="30">
        <f>SUM(B7:B14)</f>
        <v>0</v>
      </c>
      <c r="C15" s="79">
        <f aca="true" t="shared" si="2" ref="C15:O15">SUM(C7:C14)</f>
        <v>0</v>
      </c>
      <c r="D15" s="52">
        <f t="shared" si="2"/>
        <v>22110</v>
      </c>
      <c r="E15" s="79">
        <f t="shared" si="2"/>
        <v>0</v>
      </c>
      <c r="F15" s="52">
        <f t="shared" si="2"/>
        <v>19900</v>
      </c>
      <c r="G15" s="79">
        <f t="shared" si="2"/>
        <v>0</v>
      </c>
      <c r="H15" s="52">
        <f t="shared" si="2"/>
        <v>0</v>
      </c>
      <c r="I15" s="79">
        <f t="shared" si="2"/>
        <v>0</v>
      </c>
      <c r="J15" s="52">
        <f t="shared" si="2"/>
        <v>0</v>
      </c>
      <c r="K15" s="79">
        <f t="shared" si="2"/>
        <v>0</v>
      </c>
      <c r="L15" s="52">
        <f t="shared" si="2"/>
        <v>6250</v>
      </c>
      <c r="M15" s="79">
        <f t="shared" si="2"/>
        <v>0</v>
      </c>
      <c r="N15" s="52">
        <f t="shared" si="2"/>
        <v>230880</v>
      </c>
      <c r="O15" s="78">
        <f t="shared" si="2"/>
        <v>0</v>
      </c>
      <c r="P15" s="52">
        <f>SUM(P7:P14)</f>
        <v>279140</v>
      </c>
      <c r="Q15" s="7">
        <f>SUM(Q7:Q14)</f>
        <v>0</v>
      </c>
    </row>
    <row r="16" spans="1:17" s="21" customFormat="1" ht="23.25" customHeight="1">
      <c r="A16" s="27" t="s">
        <v>383</v>
      </c>
      <c r="B16" s="67">
        <f>'安佐北区・広島市西区・佐伯区・廿日市市'!B92</f>
        <v>0</v>
      </c>
      <c r="C16" s="8">
        <f>'安佐北区・広島市西区・佐伯区・廿日市市'!C92</f>
        <v>0</v>
      </c>
      <c r="D16" s="28">
        <f>'安佐北区・広島市西区・佐伯区・廿日市市'!E92</f>
        <v>2350</v>
      </c>
      <c r="E16" s="8">
        <f>'安佐北区・広島市西区・佐伯区・廿日市市'!F92</f>
        <v>0</v>
      </c>
      <c r="F16" s="28">
        <f>'安佐北区・広島市西区・佐伯区・廿日市市'!H92</f>
        <v>2420</v>
      </c>
      <c r="G16" s="8">
        <f>'安佐北区・広島市西区・佐伯区・廿日市市'!I92</f>
        <v>0</v>
      </c>
      <c r="H16" s="28">
        <f>'安佐北区・広島市西区・佐伯区・廿日市市'!K92</f>
        <v>0</v>
      </c>
      <c r="I16" s="56">
        <f>'安佐北区・広島市西区・佐伯区・廿日市市'!L92</f>
        <v>0</v>
      </c>
      <c r="J16" s="67"/>
      <c r="K16" s="56"/>
      <c r="L16" s="46">
        <f>'安佐北区・広島市西区・佐伯区・廿日市市'!N92</f>
        <v>0</v>
      </c>
      <c r="M16" s="8">
        <f>'安佐北区・広島市西区・佐伯区・廿日市市'!O92</f>
        <v>0</v>
      </c>
      <c r="N16" s="55">
        <f>'安佐北区・広島市西区・佐伯区・廿日市市'!Q92</f>
        <v>22780</v>
      </c>
      <c r="O16" s="340">
        <f>'安佐北区・広島市西区・佐伯区・廿日市市'!R92</f>
        <v>0</v>
      </c>
      <c r="P16" s="54">
        <f>SUM(B16+D16+F16+H16+J16+L16+N16)</f>
        <v>27550</v>
      </c>
      <c r="Q16" s="66">
        <f>SUM(C16+E16+G16+I16+K16+M16+O16)</f>
        <v>0</v>
      </c>
    </row>
    <row r="17" spans="1:17" s="21" customFormat="1" ht="23.25" customHeight="1">
      <c r="A17" s="27" t="s">
        <v>405</v>
      </c>
      <c r="B17" s="32">
        <f>'江田島市・安芸郡・大竹市・呉市'!B23</f>
        <v>0</v>
      </c>
      <c r="C17" s="37">
        <f>'江田島市・安芸郡・大竹市・呉市'!C23</f>
        <v>0</v>
      </c>
      <c r="D17" s="32">
        <f>'江田島市・安芸郡・大竹市・呉市'!E23</f>
        <v>0</v>
      </c>
      <c r="E17" s="37">
        <f>'江田島市・安芸郡・大竹市・呉市'!F23</f>
        <v>0</v>
      </c>
      <c r="F17" s="32">
        <f>'江田島市・安芸郡・大竹市・呉市'!H23</f>
        <v>140</v>
      </c>
      <c r="G17" s="37">
        <f>'江田島市・安芸郡・大竹市・呉市'!I23</f>
        <v>0</v>
      </c>
      <c r="H17" s="32">
        <f>'江田島市・安芸郡・大竹市・呉市'!K23</f>
        <v>0</v>
      </c>
      <c r="I17" s="58">
        <f>'江田島市・安芸郡・大竹市・呉市'!L23</f>
        <v>0</v>
      </c>
      <c r="J17" s="55"/>
      <c r="K17" s="58"/>
      <c r="L17" s="48">
        <f>'江田島市・安芸郡・大竹市・呉市'!N23</f>
        <v>0</v>
      </c>
      <c r="M17" s="37">
        <f>'江田島市・安芸郡・大竹市・呉市'!O23</f>
        <v>0</v>
      </c>
      <c r="N17" s="55">
        <f>'江田島市・安芸郡・大竹市・呉市'!Q23</f>
        <v>4770</v>
      </c>
      <c r="O17" s="5">
        <f>'江田島市・安芸郡・大竹市・呉市'!R23</f>
        <v>0</v>
      </c>
      <c r="P17" s="31">
        <f t="shared" si="0"/>
        <v>4910</v>
      </c>
      <c r="Q17" s="6">
        <f t="shared" si="1"/>
        <v>0</v>
      </c>
    </row>
    <row r="18" spans="1:17" ht="23.25" customHeight="1">
      <c r="A18" s="27" t="s">
        <v>305</v>
      </c>
      <c r="B18" s="29">
        <f>'江田島市・安芸郡・大竹市・呉市'!B37</f>
        <v>0</v>
      </c>
      <c r="C18" s="5">
        <f>'江田島市・安芸郡・大竹市・呉市'!C37</f>
        <v>0</v>
      </c>
      <c r="D18" s="29">
        <f>'江田島市・安芸郡・大竹市・呉市'!E37</f>
        <v>2590</v>
      </c>
      <c r="E18" s="5">
        <f>'江田島市・安芸郡・大竹市・呉市'!F37</f>
        <v>0</v>
      </c>
      <c r="F18" s="29">
        <f>'江田島市・安芸郡・大竹市・呉市'!H37</f>
        <v>2160</v>
      </c>
      <c r="G18" s="5">
        <f>'江田島市・安芸郡・大竹市・呉市'!I37</f>
        <v>0</v>
      </c>
      <c r="H18" s="29">
        <f>'江田島市・安芸郡・大竹市・呉市'!K37</f>
        <v>0</v>
      </c>
      <c r="I18" s="33">
        <f>'江田島市・安芸郡・大竹市・呉市'!L37</f>
        <v>0</v>
      </c>
      <c r="J18" s="31"/>
      <c r="K18" s="33"/>
      <c r="L18" s="47">
        <f>'江田島市・安芸郡・大竹市・呉市'!N37</f>
        <v>0</v>
      </c>
      <c r="M18" s="5">
        <f>'江田島市・安芸郡・大竹市・呉市'!O37</f>
        <v>0</v>
      </c>
      <c r="N18" s="31">
        <f>'江田島市・安芸郡・大竹市・呉市'!Q37</f>
        <v>20740</v>
      </c>
      <c r="O18" s="5">
        <f>'江田島市・安芸郡・大竹市・呉市'!R37</f>
        <v>0</v>
      </c>
      <c r="P18" s="31">
        <f t="shared" si="0"/>
        <v>25490</v>
      </c>
      <c r="Q18" s="6">
        <f t="shared" si="1"/>
        <v>0</v>
      </c>
    </row>
    <row r="19" spans="1:17" ht="23.25" customHeight="1">
      <c r="A19" s="27" t="s">
        <v>325</v>
      </c>
      <c r="B19" s="29">
        <f>'江田島市・安芸郡・大竹市・呉市'!B45</f>
        <v>0</v>
      </c>
      <c r="C19" s="5">
        <f>'江田島市・安芸郡・大竹市・呉市'!C45</f>
        <v>0</v>
      </c>
      <c r="D19" s="29">
        <f>'江田島市・安芸郡・大竹市・呉市'!E45</f>
        <v>0</v>
      </c>
      <c r="E19" s="5">
        <f>'江田島市・安芸郡・大竹市・呉市'!F45</f>
        <v>0</v>
      </c>
      <c r="F19" s="29">
        <f>'江田島市・安芸郡・大竹市・呉市'!H45</f>
        <v>1550</v>
      </c>
      <c r="G19" s="5">
        <f>'江田島市・安芸郡・大竹市・呉市'!I45</f>
        <v>0</v>
      </c>
      <c r="H19" s="29">
        <f>'江田島市・安芸郡・大竹市・呉市'!K45</f>
        <v>0</v>
      </c>
      <c r="I19" s="5">
        <f>'江田島市・安芸郡・大竹市・呉市'!L45</f>
        <v>0</v>
      </c>
      <c r="J19" s="29"/>
      <c r="K19" s="33"/>
      <c r="L19" s="47">
        <f>'江田島市・安芸郡・大竹市・呉市'!N45</f>
        <v>0</v>
      </c>
      <c r="M19" s="5">
        <f>'江田島市・安芸郡・大竹市・呉市'!O45</f>
        <v>0</v>
      </c>
      <c r="N19" s="31">
        <f>'江田島市・安芸郡・大竹市・呉市'!Q45</f>
        <v>5000</v>
      </c>
      <c r="O19" s="5">
        <f>'江田島市・安芸郡・大竹市・呉市'!R45</f>
        <v>0</v>
      </c>
      <c r="P19" s="31">
        <f t="shared" si="0"/>
        <v>6550</v>
      </c>
      <c r="Q19" s="6">
        <f t="shared" si="1"/>
        <v>0</v>
      </c>
    </row>
    <row r="20" spans="1:17" s="21" customFormat="1" ht="23.25" customHeight="1">
      <c r="A20" s="27" t="s">
        <v>306</v>
      </c>
      <c r="B20" s="29">
        <f>'江田島市・安芸郡・大竹市・呉市'!B90</f>
        <v>0</v>
      </c>
      <c r="C20" s="5">
        <f>'江田島市・安芸郡・大竹市・呉市'!C90</f>
        <v>0</v>
      </c>
      <c r="D20" s="29">
        <f>'江田島市・安芸郡・大竹市・呉市'!E90</f>
        <v>7900</v>
      </c>
      <c r="E20" s="5">
        <f>'江田島市・安芸郡・大竹市・呉市'!F90</f>
        <v>0</v>
      </c>
      <c r="F20" s="29">
        <f>'江田島市・安芸郡・大竹市・呉市'!H90</f>
        <v>6290</v>
      </c>
      <c r="G20" s="5">
        <f>'江田島市・安芸郡・大竹市・呉市'!I90</f>
        <v>0</v>
      </c>
      <c r="H20" s="29"/>
      <c r="I20" s="5"/>
      <c r="J20" s="29"/>
      <c r="K20" s="33"/>
      <c r="L20" s="47">
        <f>'江田島市・安芸郡・大竹市・呉市'!N90</f>
        <v>0</v>
      </c>
      <c r="M20" s="5">
        <f>'江田島市・安芸郡・大竹市・呉市'!O90</f>
        <v>0</v>
      </c>
      <c r="N20" s="31">
        <f>'江田島市・安芸郡・大竹市・呉市'!Q90</f>
        <v>38200</v>
      </c>
      <c r="O20" s="5">
        <f>'江田島市・安芸郡・大竹市・呉市'!R90</f>
        <v>0</v>
      </c>
      <c r="P20" s="31">
        <f t="shared" si="0"/>
        <v>52390</v>
      </c>
      <c r="Q20" s="6">
        <f t="shared" si="1"/>
        <v>0</v>
      </c>
    </row>
    <row r="21" spans="1:17" ht="23.25" customHeight="1">
      <c r="A21" s="27" t="s">
        <v>326</v>
      </c>
      <c r="B21" s="29">
        <f>'東広島市・竹原市・豊田郡・山県郡・安芸高田市'!B25</f>
        <v>0</v>
      </c>
      <c r="C21" s="5">
        <f>'東広島市・竹原市・豊田郡・山県郡・安芸高田市'!C25</f>
        <v>0</v>
      </c>
      <c r="D21" s="29">
        <f>'東広島市・竹原市・豊田郡・山県郡・安芸高田市'!E25</f>
        <v>0</v>
      </c>
      <c r="E21" s="5">
        <f>'東広島市・竹原市・豊田郡・山県郡・安芸高田市'!F25</f>
        <v>0</v>
      </c>
      <c r="F21" s="29">
        <f>'東広島市・竹原市・豊田郡・山県郡・安芸高田市'!H25</f>
        <v>4560</v>
      </c>
      <c r="G21" s="5">
        <f>'東広島市・竹原市・豊田郡・山県郡・安芸高田市'!I25</f>
        <v>0</v>
      </c>
      <c r="H21" s="29">
        <f>'東広島市・竹原市・豊田郡・山県郡・安芸高田市'!K25</f>
        <v>0</v>
      </c>
      <c r="I21" s="5">
        <f>'東広島市・竹原市・豊田郡・山県郡・安芸高田市'!L25</f>
        <v>0</v>
      </c>
      <c r="J21" s="29">
        <f>'東広島市・竹原市・豊田郡・山県郡・安芸高田市'!N25</f>
        <v>0</v>
      </c>
      <c r="K21" s="33">
        <f>'東広島市・竹原市・豊田郡・山県郡・安芸高田市'!O25</f>
        <v>0</v>
      </c>
      <c r="L21" s="47"/>
      <c r="M21" s="5"/>
      <c r="N21" s="31">
        <f>'東広島市・竹原市・豊田郡・山県郡・安芸高田市'!Q25</f>
        <v>34350</v>
      </c>
      <c r="O21" s="5">
        <f>'東広島市・竹原市・豊田郡・山県郡・安芸高田市'!R25</f>
        <v>0</v>
      </c>
      <c r="P21" s="31">
        <f t="shared" si="0"/>
        <v>38910</v>
      </c>
      <c r="Q21" s="6">
        <f t="shared" si="1"/>
        <v>0</v>
      </c>
    </row>
    <row r="22" spans="1:17" ht="23.25" customHeight="1">
      <c r="A22" s="27" t="s">
        <v>307</v>
      </c>
      <c r="B22" s="29">
        <f>'東広島市・竹原市・豊田郡・山県郡・安芸高田市'!B36</f>
        <v>0</v>
      </c>
      <c r="C22" s="5">
        <f>'東広島市・竹原市・豊田郡・山県郡・安芸高田市'!C36</f>
        <v>0</v>
      </c>
      <c r="D22" s="29">
        <f>'東広島市・竹原市・豊田郡・山県郡・安芸高田市'!E36</f>
        <v>170</v>
      </c>
      <c r="E22" s="5">
        <f>'東広島市・竹原市・豊田郡・山県郡・安芸高田市'!F36</f>
        <v>0</v>
      </c>
      <c r="F22" s="29">
        <f>'東広島市・竹原市・豊田郡・山県郡・安芸高田市'!H36</f>
        <v>1330</v>
      </c>
      <c r="G22" s="5">
        <f>'東広島市・竹原市・豊田郡・山県郡・安芸高田市'!I36</f>
        <v>0</v>
      </c>
      <c r="H22" s="29">
        <f>'東広島市・竹原市・豊田郡・山県郡・安芸高田市'!K36</f>
        <v>0</v>
      </c>
      <c r="I22" s="5">
        <f>'東広島市・竹原市・豊田郡・山県郡・安芸高田市'!L36</f>
        <v>0</v>
      </c>
      <c r="J22" s="29">
        <f>'東広島市・竹原市・豊田郡・山県郡・安芸高田市'!N36</f>
        <v>0</v>
      </c>
      <c r="K22" s="33">
        <f>'東広島市・竹原市・豊田郡・山県郡・安芸高田市'!O36</f>
        <v>0</v>
      </c>
      <c r="L22" s="47"/>
      <c r="M22" s="5"/>
      <c r="N22" s="31">
        <f>'東広島市・竹原市・豊田郡・山県郡・安芸高田市'!Q36</f>
        <v>5240</v>
      </c>
      <c r="O22" s="5">
        <f>'東広島市・竹原市・豊田郡・山県郡・安芸高田市'!R36</f>
        <v>0</v>
      </c>
      <c r="P22" s="31">
        <f t="shared" si="0"/>
        <v>6740</v>
      </c>
      <c r="Q22" s="6">
        <f t="shared" si="1"/>
        <v>0</v>
      </c>
    </row>
    <row r="23" spans="1:17" ht="23.25" customHeight="1">
      <c r="A23" s="27" t="s">
        <v>432</v>
      </c>
      <c r="B23" s="29">
        <f>'東広島市・竹原市・豊田郡・山県郡・安芸高田市'!B51</f>
        <v>0</v>
      </c>
      <c r="C23" s="5">
        <f>'東広島市・竹原市・豊田郡・山県郡・安芸高田市'!C51</f>
        <v>0</v>
      </c>
      <c r="D23" s="29">
        <f>'東広島市・竹原市・豊田郡・山県郡・安芸高田市'!E51</f>
        <v>0</v>
      </c>
      <c r="E23" s="5">
        <f>'東広島市・竹原市・豊田郡・山県郡・安芸高田市'!F51</f>
        <v>0</v>
      </c>
      <c r="F23" s="29">
        <f>'東広島市・竹原市・豊田郡・山県郡・安芸高田市'!H51</f>
        <v>0</v>
      </c>
      <c r="G23" s="5">
        <f>'東広島市・竹原市・豊田郡・山県郡・安芸高田市'!I51</f>
        <v>0</v>
      </c>
      <c r="H23" s="29">
        <f>'東広島市・竹原市・豊田郡・山県郡・安芸高田市'!K51</f>
        <v>0</v>
      </c>
      <c r="I23" s="5">
        <f>'東広島市・竹原市・豊田郡・山県郡・安芸高田市'!L51</f>
        <v>0</v>
      </c>
      <c r="J23" s="29">
        <f>'東広島市・竹原市・豊田郡・山県郡・安芸高田市'!N51</f>
        <v>0</v>
      </c>
      <c r="K23" s="33">
        <f>'東広島市・竹原市・豊田郡・山県郡・安芸高田市'!O51</f>
        <v>0</v>
      </c>
      <c r="L23" s="47"/>
      <c r="M23" s="33"/>
      <c r="N23" s="31">
        <f>'東広島市・竹原市・豊田郡・山県郡・安芸高田市'!Q51</f>
        <v>1950</v>
      </c>
      <c r="O23" s="5">
        <f>'東広島市・竹原市・豊田郡・山県郡・安芸高田市'!R51</f>
        <v>0</v>
      </c>
      <c r="P23" s="31">
        <f t="shared" si="0"/>
        <v>1950</v>
      </c>
      <c r="Q23" s="6">
        <f t="shared" si="1"/>
        <v>0</v>
      </c>
    </row>
    <row r="24" spans="1:17" ht="23.25" customHeight="1">
      <c r="A24" s="27" t="s">
        <v>433</v>
      </c>
      <c r="B24" s="29">
        <f>'東広島市・竹原市・豊田郡・山県郡・安芸高田市'!B69</f>
        <v>0</v>
      </c>
      <c r="C24" s="5">
        <f>'東広島市・竹原市・豊田郡・山県郡・安芸高田市'!C69</f>
        <v>0</v>
      </c>
      <c r="D24" s="29">
        <f>'東広島市・竹原市・豊田郡・山県郡・安芸高田市'!E69</f>
        <v>0</v>
      </c>
      <c r="E24" s="5">
        <f>'東広島市・竹原市・豊田郡・山県郡・安芸高田市'!F69</f>
        <v>0</v>
      </c>
      <c r="F24" s="29">
        <f>'東広島市・竹原市・豊田郡・山県郡・安芸高田市'!H69</f>
        <v>100</v>
      </c>
      <c r="G24" s="5">
        <f>'東広島市・竹原市・豊田郡・山県郡・安芸高田市'!I69</f>
        <v>0</v>
      </c>
      <c r="H24" s="29">
        <f>'東広島市・竹原市・豊田郡・山県郡・安芸高田市'!K69</f>
        <v>0</v>
      </c>
      <c r="I24" s="5">
        <f>'東広島市・竹原市・豊田郡・山県郡・安芸高田市'!L69</f>
        <v>0</v>
      </c>
      <c r="J24" s="29">
        <f>'東広島市・竹原市・豊田郡・山県郡・安芸高田市'!N69</f>
        <v>0</v>
      </c>
      <c r="K24" s="33">
        <f>'東広島市・竹原市・豊田郡・山県郡・安芸高田市'!O69</f>
        <v>0</v>
      </c>
      <c r="L24" s="47"/>
      <c r="M24" s="5"/>
      <c r="N24" s="29">
        <f>'東広島市・竹原市・豊田郡・山県郡・安芸高田市'!Q69</f>
        <v>4860</v>
      </c>
      <c r="O24" s="5">
        <f>'東広島市・竹原市・豊田郡・山県郡・安芸高田市'!R69</f>
        <v>0</v>
      </c>
      <c r="P24" s="31">
        <f t="shared" si="0"/>
        <v>4960</v>
      </c>
      <c r="Q24" s="6">
        <f t="shared" si="1"/>
        <v>0</v>
      </c>
    </row>
    <row r="25" spans="1:17" ht="23.25" customHeight="1">
      <c r="A25" s="27" t="s">
        <v>400</v>
      </c>
      <c r="B25" s="29">
        <f>'東広島市・竹原市・豊田郡・山県郡・安芸高田市'!B92</f>
        <v>0</v>
      </c>
      <c r="C25" s="5">
        <f>'東広島市・竹原市・豊田郡・山県郡・安芸高田市'!C92</f>
        <v>0</v>
      </c>
      <c r="D25" s="29">
        <f>'東広島市・竹原市・豊田郡・山県郡・安芸高田市'!E92</f>
        <v>0</v>
      </c>
      <c r="E25" s="5">
        <f>'東広島市・竹原市・豊田郡・山県郡・安芸高田市'!F92</f>
        <v>0</v>
      </c>
      <c r="F25" s="29">
        <f>'東広島市・竹原市・豊田郡・山県郡・安芸高田市'!H92</f>
        <v>260</v>
      </c>
      <c r="G25" s="5">
        <f>'東広島市・竹原市・豊田郡・山県郡・安芸高田市'!I92</f>
        <v>0</v>
      </c>
      <c r="H25" s="29">
        <f>'東広島市・竹原市・豊田郡・山県郡・安芸高田市'!K92</f>
        <v>0</v>
      </c>
      <c r="I25" s="5">
        <f>'東広島市・竹原市・豊田郡・山県郡・安芸高田市'!L92</f>
        <v>0</v>
      </c>
      <c r="J25" s="29">
        <f>'東広島市・竹原市・豊田郡・山県郡・安芸高田市'!N92</f>
        <v>0</v>
      </c>
      <c r="K25" s="33">
        <f>'東広島市・竹原市・豊田郡・山県郡・安芸高田市'!O92</f>
        <v>0</v>
      </c>
      <c r="L25" s="47"/>
      <c r="M25" s="5"/>
      <c r="N25" s="29">
        <f>'東広島市・竹原市・豊田郡・山県郡・安芸高田市'!Q92</f>
        <v>6200</v>
      </c>
      <c r="O25" s="5">
        <f>'東広島市・竹原市・豊田郡・山県郡・安芸高田市'!R92</f>
        <v>0</v>
      </c>
      <c r="P25" s="31">
        <f t="shared" si="0"/>
        <v>6460</v>
      </c>
      <c r="Q25" s="6">
        <f t="shared" si="1"/>
        <v>0</v>
      </c>
    </row>
    <row r="26" spans="1:17" ht="23.25" customHeight="1">
      <c r="A26" s="27" t="s">
        <v>308</v>
      </c>
      <c r="B26" s="29">
        <f>'三次市・庄原市・神石郡・三原市・世羅郡'!B24</f>
        <v>0</v>
      </c>
      <c r="C26" s="5">
        <f>'三次市・庄原市・神石郡・三原市・世羅郡'!C24</f>
        <v>0</v>
      </c>
      <c r="D26" s="29">
        <f>'三次市・庄原市・神石郡・三原市・世羅郡'!E24</f>
        <v>0</v>
      </c>
      <c r="E26" s="5">
        <f>'三次市・庄原市・神石郡・三原市・世羅郡'!F24</f>
        <v>0</v>
      </c>
      <c r="F26" s="29">
        <f>'三次市・庄原市・神石郡・三原市・世羅郡'!H24</f>
        <v>1480</v>
      </c>
      <c r="G26" s="5">
        <f>'三次市・庄原市・神石郡・三原市・世羅郡'!I24</f>
        <v>0</v>
      </c>
      <c r="H26" s="29">
        <f>'三次市・庄原市・神石郡・三原市・世羅郡'!K24</f>
        <v>0</v>
      </c>
      <c r="I26" s="5">
        <f>'三次市・庄原市・神石郡・三原市・世羅郡'!L24</f>
        <v>0</v>
      </c>
      <c r="J26" s="29"/>
      <c r="K26" s="33"/>
      <c r="L26" s="47">
        <f>'三次市・庄原市・神石郡・三原市・世羅郡'!N24</f>
        <v>0</v>
      </c>
      <c r="M26" s="5">
        <f>'三次市・庄原市・神石郡・三原市・世羅郡'!O24</f>
        <v>0</v>
      </c>
      <c r="N26" s="29">
        <f>'三次市・庄原市・神石郡・三原市・世羅郡'!Q24</f>
        <v>11660</v>
      </c>
      <c r="O26" s="5">
        <f>'三次市・庄原市・神石郡・三原市・世羅郡'!R24</f>
        <v>0</v>
      </c>
      <c r="P26" s="31">
        <f t="shared" si="0"/>
        <v>13140</v>
      </c>
      <c r="Q26" s="6">
        <f t="shared" si="1"/>
        <v>0</v>
      </c>
    </row>
    <row r="27" spans="1:17" ht="23.25" customHeight="1">
      <c r="A27" s="27" t="s">
        <v>327</v>
      </c>
      <c r="B27" s="29">
        <f>'三次市・庄原市・神石郡・三原市・世羅郡'!B50</f>
        <v>0</v>
      </c>
      <c r="C27" s="5">
        <f>'三次市・庄原市・神石郡・三原市・世羅郡'!C50</f>
        <v>0</v>
      </c>
      <c r="D27" s="29">
        <f>'三次市・庄原市・神石郡・三原市・世羅郡'!E50</f>
        <v>0</v>
      </c>
      <c r="E27" s="5">
        <f>'三次市・庄原市・神石郡・三原市・世羅郡'!F50</f>
        <v>0</v>
      </c>
      <c r="F27" s="29">
        <f>'三次市・庄原市・神石郡・三原市・世羅郡'!H50</f>
        <v>1470</v>
      </c>
      <c r="G27" s="5">
        <f>'三次市・庄原市・神石郡・三原市・世羅郡'!I50</f>
        <v>0</v>
      </c>
      <c r="H27" s="29"/>
      <c r="I27" s="5"/>
      <c r="J27" s="29">
        <f>'三次市・庄原市・神石郡・三原市・世羅郡'!N50</f>
        <v>150</v>
      </c>
      <c r="K27" s="33">
        <f>'三次市・庄原市・神石郡・三原市・世羅郡'!O50</f>
        <v>0</v>
      </c>
      <c r="L27" s="47">
        <f>'三次市・庄原市・神石郡・三原市・世羅郡'!K50</f>
        <v>0</v>
      </c>
      <c r="M27" s="5">
        <f>'三次市・庄原市・神石郡・三原市・世羅郡'!L50</f>
        <v>0</v>
      </c>
      <c r="N27" s="29">
        <f>'三次市・庄原市・神石郡・三原市・世羅郡'!Q50</f>
        <v>8090</v>
      </c>
      <c r="O27" s="5">
        <f>'三次市・庄原市・神石郡・三原市・世羅郡'!R50</f>
        <v>0</v>
      </c>
      <c r="P27" s="31">
        <f t="shared" si="0"/>
        <v>9710</v>
      </c>
      <c r="Q27" s="6">
        <f t="shared" si="1"/>
        <v>0</v>
      </c>
    </row>
    <row r="28" spans="1:17" ht="23.25" customHeight="1">
      <c r="A28" s="27" t="s">
        <v>328</v>
      </c>
      <c r="B28" s="29">
        <f>'三次市・庄原市・神石郡・三原市・世羅郡'!B61</f>
        <v>0</v>
      </c>
      <c r="C28" s="5">
        <f>'三次市・庄原市・神石郡・三原市・世羅郡'!C61</f>
        <v>0</v>
      </c>
      <c r="D28" s="29">
        <f>'三次市・庄原市・神石郡・三原市・世羅郡'!E61</f>
        <v>0</v>
      </c>
      <c r="E28" s="5">
        <f>'三次市・庄原市・神石郡・三原市・世羅郡'!F61</f>
        <v>0</v>
      </c>
      <c r="F28" s="29">
        <f>'三次市・庄原市・神石郡・三原市・世羅郡'!H61</f>
        <v>310</v>
      </c>
      <c r="G28" s="5">
        <f>'三次市・庄原市・神石郡・三原市・世羅郡'!I61</f>
        <v>0</v>
      </c>
      <c r="H28" s="29">
        <f>'三次市・庄原市・神石郡・三原市・世羅郡'!K61</f>
        <v>0</v>
      </c>
      <c r="I28" s="5">
        <f>'三次市・庄原市・神石郡・三原市・世羅郡'!L61</f>
        <v>0</v>
      </c>
      <c r="J28" s="29">
        <f>'三次市・庄原市・神石郡・三原市・世羅郡'!N61</f>
        <v>40</v>
      </c>
      <c r="K28" s="33">
        <f>'三次市・庄原市・神石郡・三原市・世羅郡'!O61</f>
        <v>0</v>
      </c>
      <c r="L28" s="47"/>
      <c r="M28" s="5"/>
      <c r="N28" s="29">
        <f>'三次市・庄原市・神石郡・三原市・世羅郡'!Q61</f>
        <v>1750</v>
      </c>
      <c r="O28" s="5">
        <f>'三次市・庄原市・神石郡・三原市・世羅郡'!R61</f>
        <v>0</v>
      </c>
      <c r="P28" s="31">
        <f t="shared" si="0"/>
        <v>2100</v>
      </c>
      <c r="Q28" s="6">
        <f t="shared" si="1"/>
        <v>0</v>
      </c>
    </row>
    <row r="29" spans="1:17" ht="23.25" customHeight="1">
      <c r="A29" s="36" t="s">
        <v>434</v>
      </c>
      <c r="B29" s="32">
        <f>'三次市・庄原市・神石郡・三原市・世羅郡'!B79</f>
        <v>0</v>
      </c>
      <c r="C29" s="37">
        <f>'三次市・庄原市・神石郡・三原市・世羅郡'!C79</f>
        <v>0</v>
      </c>
      <c r="D29" s="29">
        <f>'三次市・庄原市・神石郡・三原市・世羅郡'!E79</f>
        <v>0</v>
      </c>
      <c r="E29" s="5">
        <f>'三次市・庄原市・神石郡・三原市・世羅郡'!F79</f>
        <v>0</v>
      </c>
      <c r="F29" s="29">
        <f>'三次市・庄原市・神石郡・三原市・世羅郡'!H79</f>
        <v>4750</v>
      </c>
      <c r="G29" s="5">
        <f>'三次市・庄原市・神石郡・三原市・世羅郡'!I79</f>
        <v>0</v>
      </c>
      <c r="H29" s="29">
        <f>'三次市・庄原市・神石郡・三原市・世羅郡'!K79</f>
        <v>1300</v>
      </c>
      <c r="I29" s="5">
        <f>'三次市・庄原市・神石郡・三原市・世羅郡'!L79</f>
        <v>0</v>
      </c>
      <c r="J29" s="29"/>
      <c r="K29" s="33"/>
      <c r="L29" s="47">
        <f>'三次市・庄原市・神石郡・三原市・世羅郡'!N79</f>
        <v>0</v>
      </c>
      <c r="M29" s="5">
        <f>'三次市・庄原市・神石郡・三原市・世羅郡'!O79</f>
        <v>0</v>
      </c>
      <c r="N29" s="29">
        <f>'三次市・庄原市・神石郡・三原市・世羅郡'!Q79</f>
        <v>19180</v>
      </c>
      <c r="O29" s="5">
        <f>'三次市・庄原市・神石郡・三原市・世羅郡'!R79</f>
        <v>0</v>
      </c>
      <c r="P29" s="31">
        <f t="shared" si="0"/>
        <v>25230</v>
      </c>
      <c r="Q29" s="6">
        <f t="shared" si="1"/>
        <v>0</v>
      </c>
    </row>
    <row r="30" spans="1:17" ht="23.25" customHeight="1">
      <c r="A30" s="27" t="s">
        <v>435</v>
      </c>
      <c r="B30" s="29">
        <f>'三次市・庄原市・神石郡・三原市・世羅郡'!B91</f>
        <v>0</v>
      </c>
      <c r="C30" s="5">
        <f>'三次市・庄原市・神石郡・三原市・世羅郡'!C91</f>
        <v>0</v>
      </c>
      <c r="D30" s="29">
        <f>'三次市・庄原市・神石郡・三原市・世羅郡'!E91</f>
        <v>0</v>
      </c>
      <c r="E30" s="5">
        <f>'三次市・庄原市・神石郡・三原市・世羅郡'!F91</f>
        <v>0</v>
      </c>
      <c r="F30" s="29">
        <f>'三次市・庄原市・神石郡・三原市・世羅郡'!H91</f>
        <v>0</v>
      </c>
      <c r="G30" s="5">
        <f>'三次市・庄原市・神石郡・三原市・世羅郡'!I91</f>
        <v>0</v>
      </c>
      <c r="H30" s="29">
        <f>'三次市・庄原市・神石郡・三原市・世羅郡'!K91</f>
        <v>0</v>
      </c>
      <c r="I30" s="5">
        <f>'三次市・庄原市・神石郡・三原市・世羅郡'!L91</f>
        <v>0</v>
      </c>
      <c r="J30" s="29">
        <f>'三次市・庄原市・神石郡・三原市・世羅郡'!N91</f>
        <v>0</v>
      </c>
      <c r="K30" s="33">
        <f>'三次市・庄原市・神石郡・三原市・世羅郡'!O91</f>
        <v>0</v>
      </c>
      <c r="L30" s="47"/>
      <c r="M30" s="5"/>
      <c r="N30" s="29">
        <f>'三次市・庄原市・神石郡・三原市・世羅郡'!Q91</f>
        <v>3460</v>
      </c>
      <c r="O30" s="5">
        <f>'三次市・庄原市・神石郡・三原市・世羅郡'!R91</f>
        <v>0</v>
      </c>
      <c r="P30" s="31">
        <f t="shared" si="0"/>
        <v>3460</v>
      </c>
      <c r="Q30" s="6">
        <f t="shared" si="1"/>
        <v>0</v>
      </c>
    </row>
    <row r="31" spans="1:17" ht="23.25" customHeight="1">
      <c r="A31" s="27" t="s">
        <v>439</v>
      </c>
      <c r="B31" s="29">
        <f>'尾道市・福山市・府中市'!B39</f>
        <v>1890</v>
      </c>
      <c r="C31" s="5">
        <f>'尾道市・福山市・府中市'!C39</f>
        <v>0</v>
      </c>
      <c r="D31" s="29">
        <f>'尾道市・福山市・府中市'!E39</f>
        <v>3610</v>
      </c>
      <c r="E31" s="5">
        <f>'尾道市・福山市・府中市'!F39</f>
        <v>0</v>
      </c>
      <c r="F31" s="29">
        <f>'尾道市・福山市・府中市'!H39</f>
        <v>6300</v>
      </c>
      <c r="G31" s="5">
        <f>'尾道市・福山市・府中市'!I39</f>
        <v>0</v>
      </c>
      <c r="H31" s="29">
        <f>'尾道市・福山市・府中市'!K11</f>
        <v>0</v>
      </c>
      <c r="I31" s="5">
        <f>'尾道市・福山市・府中市'!L11</f>
        <v>0</v>
      </c>
      <c r="J31" s="29">
        <f>'尾道市・福山市・府中市'!K39</f>
        <v>0</v>
      </c>
      <c r="K31" s="33">
        <f>'尾道市・福山市・府中市'!L39</f>
        <v>0</v>
      </c>
      <c r="L31" s="47">
        <f>'尾道市・福山市・府中市'!N39</f>
        <v>0</v>
      </c>
      <c r="M31" s="5">
        <f>'尾道市・福山市・府中市'!O39</f>
        <v>0</v>
      </c>
      <c r="N31" s="29">
        <f>'尾道市・福山市・府中市'!Q39</f>
        <v>23210</v>
      </c>
      <c r="O31" s="5">
        <f>'尾道市・福山市・府中市'!R39</f>
        <v>0</v>
      </c>
      <c r="P31" s="31">
        <f t="shared" si="0"/>
        <v>35010</v>
      </c>
      <c r="Q31" s="6">
        <f t="shared" si="1"/>
        <v>0</v>
      </c>
    </row>
    <row r="32" spans="1:17" ht="23.25" customHeight="1">
      <c r="A32" s="27" t="s">
        <v>440</v>
      </c>
      <c r="B32" s="29">
        <f>'尾道市・福山市・府中市'!B78</f>
        <v>4400</v>
      </c>
      <c r="C32" s="5">
        <f>'尾道市・福山市・府中市'!C78</f>
        <v>0</v>
      </c>
      <c r="D32" s="29">
        <f>'尾道市・福山市・府中市'!E78</f>
        <v>17170</v>
      </c>
      <c r="E32" s="5">
        <f>'尾道市・福山市・府中市'!F78</f>
        <v>0</v>
      </c>
      <c r="F32" s="29">
        <f>'尾道市・福山市・府中市'!H78</f>
        <v>25990</v>
      </c>
      <c r="G32" s="5">
        <f>'尾道市・福山市・府中市'!I78</f>
        <v>0</v>
      </c>
      <c r="H32" s="29">
        <f>'尾道市・福山市・府中市'!K49</f>
        <v>1200</v>
      </c>
      <c r="I32" s="5">
        <f>'尾道市・福山市・府中市'!L49</f>
        <v>0</v>
      </c>
      <c r="J32" s="29">
        <f>'尾道市・福山市・府中市'!K78</f>
        <v>4260</v>
      </c>
      <c r="K32" s="33">
        <f>'尾道市・福山市・府中市'!L78</f>
        <v>0</v>
      </c>
      <c r="L32" s="47">
        <f>'尾道市・福山市・府中市'!N78</f>
        <v>0</v>
      </c>
      <c r="M32" s="5">
        <f>'尾道市・福山市・府中市'!O78</f>
        <v>0</v>
      </c>
      <c r="N32" s="29">
        <f>'尾道市・福山市・府中市'!Q78</f>
        <v>59260</v>
      </c>
      <c r="O32" s="33">
        <f>'尾道市・福山市・府中市'!R78</f>
        <v>0</v>
      </c>
      <c r="P32" s="31">
        <f t="shared" si="0"/>
        <v>112280</v>
      </c>
      <c r="Q32" s="6">
        <f t="shared" si="1"/>
        <v>0</v>
      </c>
    </row>
    <row r="33" spans="1:17" ht="23.25" customHeight="1">
      <c r="A33" s="27" t="s">
        <v>441</v>
      </c>
      <c r="B33" s="29">
        <f>'尾道市・福山市・府中市'!B92</f>
        <v>0</v>
      </c>
      <c r="C33" s="5">
        <f>'尾道市・福山市・府中市'!C92</f>
        <v>0</v>
      </c>
      <c r="D33" s="29">
        <f>'尾道市・福山市・府中市'!E92</f>
        <v>0</v>
      </c>
      <c r="E33" s="5">
        <f>'尾道市・福山市・府中市'!F92</f>
        <v>0</v>
      </c>
      <c r="F33" s="29">
        <f>'尾道市・福山市・府中市'!H92</f>
        <v>4640</v>
      </c>
      <c r="G33" s="5">
        <f>'尾道市・福山市・府中市'!I92</f>
        <v>0</v>
      </c>
      <c r="H33" s="29"/>
      <c r="I33" s="5"/>
      <c r="J33" s="29">
        <f>'尾道市・福山市・府中市'!N92</f>
        <v>30</v>
      </c>
      <c r="K33" s="33">
        <f>'尾道市・福山市・府中市'!O92</f>
        <v>0</v>
      </c>
      <c r="L33" s="47">
        <f>'尾道市・福山市・府中市'!K92</f>
        <v>0</v>
      </c>
      <c r="M33" s="5">
        <f>'尾道市・福山市・府中市'!L92</f>
        <v>0</v>
      </c>
      <c r="N33" s="29">
        <f>'尾道市・福山市・府中市'!Q92</f>
        <v>7060</v>
      </c>
      <c r="O33" s="70">
        <f>'尾道市・福山市・府中市'!R92</f>
        <v>0</v>
      </c>
      <c r="P33" s="71">
        <f t="shared" si="0"/>
        <v>11730</v>
      </c>
      <c r="Q33" s="53">
        <f t="shared" si="1"/>
        <v>0</v>
      </c>
    </row>
    <row r="34" spans="1:17" ht="24" customHeight="1">
      <c r="A34" s="42" t="s">
        <v>436</v>
      </c>
      <c r="B34" s="52">
        <f aca="true" t="shared" si="3" ref="B34:Q34">SUM(B16:B33)</f>
        <v>6290</v>
      </c>
      <c r="C34" s="79">
        <f t="shared" si="3"/>
        <v>0</v>
      </c>
      <c r="D34" s="52">
        <f t="shared" si="3"/>
        <v>33790</v>
      </c>
      <c r="E34" s="79">
        <f t="shared" si="3"/>
        <v>0</v>
      </c>
      <c r="F34" s="52">
        <f t="shared" si="3"/>
        <v>63750</v>
      </c>
      <c r="G34" s="79">
        <f t="shared" si="3"/>
        <v>0</v>
      </c>
      <c r="H34" s="52">
        <f t="shared" si="3"/>
        <v>2500</v>
      </c>
      <c r="I34" s="79">
        <f t="shared" si="3"/>
        <v>0</v>
      </c>
      <c r="J34" s="52">
        <f t="shared" si="3"/>
        <v>4480</v>
      </c>
      <c r="K34" s="79">
        <f t="shared" si="3"/>
        <v>0</v>
      </c>
      <c r="L34" s="52">
        <f t="shared" si="3"/>
        <v>0</v>
      </c>
      <c r="M34" s="79">
        <f t="shared" si="3"/>
        <v>0</v>
      </c>
      <c r="N34" s="52">
        <f t="shared" si="3"/>
        <v>277760</v>
      </c>
      <c r="O34" s="79">
        <f t="shared" si="3"/>
        <v>0</v>
      </c>
      <c r="P34" s="52">
        <f t="shared" si="3"/>
        <v>388570</v>
      </c>
      <c r="Q34" s="7">
        <f t="shared" si="3"/>
        <v>0</v>
      </c>
    </row>
    <row r="35" spans="1:17" ht="11.2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s="21" customFormat="1" ht="25.5" customHeight="1" thickBot="1">
      <c r="A36" s="73" t="s">
        <v>437</v>
      </c>
      <c r="B36" s="82">
        <f aca="true" t="shared" si="4" ref="B36:Q36">SUM(B34,B15)</f>
        <v>6290</v>
      </c>
      <c r="C36" s="81">
        <f t="shared" si="4"/>
        <v>0</v>
      </c>
      <c r="D36" s="77">
        <f t="shared" si="4"/>
        <v>55900</v>
      </c>
      <c r="E36" s="81">
        <f t="shared" si="4"/>
        <v>0</v>
      </c>
      <c r="F36" s="77">
        <f t="shared" si="4"/>
        <v>83650</v>
      </c>
      <c r="G36" s="81">
        <f>SUM(G34,G15)</f>
        <v>0</v>
      </c>
      <c r="H36" s="77">
        <f t="shared" si="4"/>
        <v>2500</v>
      </c>
      <c r="I36" s="81">
        <f t="shared" si="4"/>
        <v>0</v>
      </c>
      <c r="J36" s="77">
        <f t="shared" si="4"/>
        <v>4480</v>
      </c>
      <c r="K36" s="81">
        <f t="shared" si="4"/>
        <v>0</v>
      </c>
      <c r="L36" s="77">
        <f t="shared" si="4"/>
        <v>6250</v>
      </c>
      <c r="M36" s="81">
        <f t="shared" si="4"/>
        <v>0</v>
      </c>
      <c r="N36" s="77">
        <f t="shared" si="4"/>
        <v>508640</v>
      </c>
      <c r="O36" s="81">
        <f t="shared" si="4"/>
        <v>0</v>
      </c>
      <c r="P36" s="77">
        <f t="shared" si="4"/>
        <v>667710</v>
      </c>
      <c r="Q36" s="80">
        <f t="shared" si="4"/>
        <v>0</v>
      </c>
    </row>
    <row r="37" spans="9:12" ht="13.5">
      <c r="I37" s="14"/>
      <c r="J37" s="22"/>
      <c r="K37" s="22"/>
      <c r="L37" s="22"/>
    </row>
    <row r="40" ht="13.5">
      <c r="G40" s="22"/>
    </row>
  </sheetData>
  <sheetProtection/>
  <mergeCells count="3">
    <mergeCell ref="N6:O6"/>
    <mergeCell ref="E2:G2"/>
    <mergeCell ref="M2:N2"/>
  </mergeCells>
  <printOptions horizontalCentered="1"/>
  <pageMargins left="0.2362204724409449" right="0.35433070866141736" top="0.5905511811023623" bottom="0" header="0.2755905511811024" footer="0.1968503937007874"/>
  <pageSetup fitToHeight="1" fitToWidth="1" horizontalDpi="600" verticalDpi="600" orientation="landscape" paperSize="9" scale="71" r:id="rId2"/>
  <headerFooter alignWithMargins="0">
    <oddHeader>&amp;L&amp;16広島県　市郡集計表（6.02）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2024-01-18T01:43:19Z</cp:lastPrinted>
  <dcterms:created xsi:type="dcterms:W3CDTF">1997-07-14T14:42:48Z</dcterms:created>
  <dcterms:modified xsi:type="dcterms:W3CDTF">2024-01-18T05:18:03Z</dcterms:modified>
  <cp:category/>
  <cp:version/>
  <cp:contentType/>
  <cp:contentStatus/>
</cp:coreProperties>
</file>