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30" windowWidth="19230" windowHeight="6675" tabRatio="1000" activeTab="0"/>
  </bookViews>
  <sheets>
    <sheet name="広島市中区・南区・東区・安芸区・安佐南区" sheetId="1" r:id="rId1"/>
    <sheet name="安佐北区・広島市西区・佐伯区・廿日市市" sheetId="2" r:id="rId2"/>
    <sheet name="江田島市・安芸郡・大竹市・呉市" sheetId="3" r:id="rId3"/>
    <sheet name="東広島市・竹原市・豊田郡・山県郡・安芸高田市" sheetId="4" r:id="rId4"/>
    <sheet name="三次市・庄原市・神石郡・三原市・世羅郡" sheetId="5" r:id="rId5"/>
    <sheet name="尾道市・福山市・府中市" sheetId="6" r:id="rId6"/>
    <sheet name="広島市郡集計表" sheetId="7" r:id="rId7"/>
  </sheets>
  <definedNames>
    <definedName name="_xlnm.Print_Area" localSheetId="1">'安佐北区・広島市西区・佐伯区・廿日市市'!$A$1:$R$93</definedName>
    <definedName name="_xlnm.Print_Area" localSheetId="6">'広島市郡集計表'!$A$1:$Q$36</definedName>
    <definedName name="_xlnm.Print_Area" localSheetId="0">'広島市中区・南区・東区・安芸区・安佐南区'!$A$1:$R$87</definedName>
    <definedName name="_xlnm.Print_Area" localSheetId="2">'江田島市・安芸郡・大竹市・呉市'!$A$1:$R$90</definedName>
    <definedName name="_xlnm.Print_Area" localSheetId="4">'三次市・庄原市・神石郡・三原市・世羅郡'!$A$1:$R$91</definedName>
    <definedName name="_xlnm.Print_Area" localSheetId="3">'東広島市・竹原市・豊田郡・山県郡・安芸高田市'!$A$1:$R$92</definedName>
    <definedName name="_xlnm.Print_Area" localSheetId="5">'尾道市・福山市・府中市'!$A$1:$R$92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J60" authorId="0">
      <text>
        <r>
          <rPr>
            <b/>
            <sz val="9"/>
            <rFont val="ＭＳ Ｐゴシック"/>
            <family val="3"/>
          </rPr>
          <t>安芸郡の坂を吸収:</t>
        </r>
        <r>
          <rPr>
            <sz val="9"/>
            <rFont val="ＭＳ Ｐゴシック"/>
            <family val="3"/>
          </rPr>
          <t xml:space="preserve">
</t>
        </r>
      </text>
    </comment>
    <comment ref="P61" authorId="0">
      <text>
        <r>
          <rPr>
            <b/>
            <sz val="9"/>
            <rFont val="ＭＳ Ｐゴシック"/>
            <family val="3"/>
          </rPr>
          <t>安芸郡の坂を吸収: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0">
      <text>
        <r>
          <rPr>
            <sz val="9"/>
            <color indexed="10"/>
            <rFont val="ＭＳ Ｐゴシック"/>
            <family val="3"/>
          </rPr>
          <t>Ｈ１９．６．１２より、大手町を吸収</t>
        </r>
      </text>
    </comment>
    <comment ref="P9" authorId="0">
      <text>
        <r>
          <rPr>
            <sz val="9"/>
            <color indexed="10"/>
            <rFont val="ＭＳ Ｐゴシック"/>
            <family val="3"/>
          </rPr>
          <t>Ｈ２２．２より、毎日、朝日、産経含む</t>
        </r>
      </text>
    </comment>
    <comment ref="P10" authorId="0">
      <text>
        <r>
          <rPr>
            <sz val="9"/>
            <color indexed="10"/>
            <rFont val="ＭＳ Ｐゴシック"/>
            <family val="3"/>
          </rPr>
          <t>Ｈ１９．６．１２より、大手町の一部を吸収
Ｈ２２．２より、産経含む</t>
        </r>
      </text>
    </comment>
    <comment ref="P8" authorId="0">
      <text>
        <r>
          <rPr>
            <sz val="9"/>
            <color indexed="10"/>
            <rFont val="ＭＳ Ｐゴシック"/>
            <family val="3"/>
          </rPr>
          <t xml:space="preserve">Ｈ２２．２より、毎日、朝日、産経含む
</t>
        </r>
      </text>
    </comment>
    <comment ref="P11" authorId="0">
      <text>
        <r>
          <rPr>
            <sz val="9"/>
            <color indexed="10"/>
            <rFont val="ＭＳ Ｐゴシック"/>
            <family val="3"/>
          </rPr>
          <t>Ｈ２２．２より、毎日、産経含む</t>
        </r>
      </text>
    </comment>
    <comment ref="J9" authorId="0">
      <text>
        <r>
          <rPr>
            <sz val="9"/>
            <rFont val="ＭＳ Ｐゴシック"/>
            <family val="3"/>
          </rPr>
          <t xml:space="preserve">Ｈ１９．６．１２より、大手町から店名変更
</t>
        </r>
        <r>
          <rPr>
            <sz val="9"/>
            <color indexed="10"/>
            <rFont val="ＭＳ Ｐゴシック"/>
            <family val="3"/>
          </rPr>
          <t>Ｈ２１．２より、広島中部の一部を吸収</t>
        </r>
      </text>
    </comment>
    <comment ref="J8" authorId="0">
      <text>
        <r>
          <rPr>
            <sz val="9"/>
            <color indexed="10"/>
            <rFont val="ＭＳ Ｐゴシック"/>
            <family val="3"/>
          </rPr>
          <t>Ｈ２１．２より、広島中部の一部を吸収</t>
        </r>
      </text>
    </comment>
    <comment ref="J10" authorId="0">
      <text>
        <r>
          <rPr>
            <sz val="9"/>
            <color indexed="10"/>
            <rFont val="ＭＳ Ｐゴシック"/>
            <family val="3"/>
          </rPr>
          <t xml:space="preserve">Ｈ２１．２より、広島中部の一部を吸収して新店
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Ｈ１９．６．１２より、大手町を吸収</t>
        </r>
      </text>
    </comment>
    <comment ref="A43" authorId="0">
      <text>
        <r>
          <rPr>
            <sz val="9"/>
            <color indexed="10"/>
            <rFont val="ＭＳ Ｐゴシック"/>
            <family val="3"/>
          </rPr>
          <t>Ｈ２１．８より、若草より店名変更して朝日と合売</t>
        </r>
      </text>
    </comment>
    <comment ref="D11" authorId="0">
      <text>
        <r>
          <rPr>
            <sz val="9"/>
            <rFont val="ＭＳ Ｐゴシック"/>
            <family val="3"/>
          </rPr>
          <t xml:space="preserve">Ｈ２２．２より、毎日含む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Ｈ２２．２より、毎日含む
</t>
        </r>
      </text>
    </comment>
    <comment ref="D14" authorId="0">
      <text>
        <r>
          <rPr>
            <sz val="9"/>
            <rFont val="ＭＳ Ｐゴシック"/>
            <family val="3"/>
          </rPr>
          <t xml:space="preserve">Ｈ２２．２より、毎日含む
</t>
        </r>
      </text>
    </comment>
    <comment ref="P12" authorId="0">
      <text>
        <r>
          <rPr>
            <sz val="9"/>
            <color indexed="10"/>
            <rFont val="ＭＳ Ｐゴシック"/>
            <family val="3"/>
          </rPr>
          <t>Ｈ２２．２より、産経含む</t>
        </r>
      </text>
    </comment>
    <comment ref="P13" authorId="0">
      <text>
        <r>
          <rPr>
            <sz val="9"/>
            <color indexed="10"/>
            <rFont val="ＭＳ Ｐゴシック"/>
            <family val="3"/>
          </rPr>
          <t>Ｈ２２．２より、産経含む</t>
        </r>
      </text>
    </comment>
    <comment ref="P14" authorId="0">
      <text>
        <r>
          <rPr>
            <sz val="9"/>
            <color indexed="10"/>
            <rFont val="ＭＳ Ｐゴシック"/>
            <family val="3"/>
          </rPr>
          <t>Ｈ２２．２より、産経含む
Ｈ２５．３より、江波を吸収して、舟入南から店名変更</t>
        </r>
      </text>
    </comment>
    <comment ref="M71" authorId="0">
      <text>
        <r>
          <rPr>
            <sz val="9"/>
            <color indexed="10"/>
            <rFont val="ＭＳ Ｐゴシック"/>
            <family val="3"/>
          </rPr>
          <t>Ｈ２２．７より、長束西から店名変更</t>
        </r>
      </text>
    </comment>
    <comment ref="P71" authorId="0">
      <text>
        <r>
          <rPr>
            <sz val="9"/>
            <color indexed="10"/>
            <rFont val="ＭＳ Ｐゴシック"/>
            <family val="3"/>
          </rPr>
          <t>Ｈ２２．７より、長束西から店名変更</t>
        </r>
      </text>
    </comment>
    <comment ref="G28" authorId="1">
      <text>
        <r>
          <rPr>
            <sz val="9"/>
            <rFont val="ＭＳ Ｐゴシック"/>
            <family val="3"/>
          </rPr>
          <t>Ｈ25.2より、広島駅前を吸収</t>
        </r>
      </text>
    </comment>
    <comment ref="G45" authorId="1">
      <text>
        <r>
          <rPr>
            <sz val="9"/>
            <rFont val="ＭＳ Ｐゴシック"/>
            <family val="3"/>
          </rPr>
          <t>Ｈ25.2より、牛田を吸収して、牛田北から店名変更
Ｈ２７．２より
戸坂を吸収</t>
        </r>
      </text>
    </comment>
    <comment ref="M12" authorId="1">
      <text>
        <r>
          <rPr>
            <sz val="9"/>
            <rFont val="ＭＳ Ｐゴシック"/>
            <family val="3"/>
          </rPr>
          <t>Ｈ２５．３より、江波を吸収して、舟入南から店名変更</t>
        </r>
      </text>
    </comment>
    <comment ref="M43" authorId="1">
      <text>
        <r>
          <rPr>
            <sz val="9"/>
            <rFont val="ＭＳ Ｐゴシック"/>
            <family val="3"/>
          </rPr>
          <t xml:space="preserve">Ｈ２５．３より、大州の一部を吸収
</t>
        </r>
      </text>
    </comment>
    <comment ref="P43" authorId="1">
      <text>
        <r>
          <rPr>
            <sz val="9"/>
            <rFont val="ＭＳ Ｐゴシック"/>
            <family val="3"/>
          </rPr>
          <t xml:space="preserve">Ｈ２５．３より、大州の一部を吸収
</t>
        </r>
      </text>
    </comment>
    <comment ref="P33" authorId="1">
      <text>
        <r>
          <rPr>
            <sz val="9"/>
            <rFont val="ＭＳ Ｐゴシック"/>
            <family val="3"/>
          </rPr>
          <t>Ｈ２５．３より、大州の一部を吸収</t>
        </r>
      </text>
    </comment>
    <comment ref="M29" authorId="1">
      <text>
        <r>
          <rPr>
            <sz val="9"/>
            <rFont val="ＭＳ Ｐゴシック"/>
            <family val="3"/>
          </rPr>
          <t>Ｈ２５．３より、大州の一部を吸収
比治山通りから店名変更</t>
        </r>
      </text>
    </comment>
    <comment ref="M76" authorId="0">
      <text>
        <r>
          <rPr>
            <b/>
            <sz val="9"/>
            <rFont val="ＭＳ Ｐゴシック"/>
            <family val="3"/>
          </rPr>
          <t>Ｈ２６．５より、安西の一部を吸収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77" authorId="0">
      <text>
        <r>
          <rPr>
            <b/>
            <sz val="9"/>
            <rFont val="ＭＳ Ｐゴシック"/>
            <family val="3"/>
          </rPr>
          <t>Ｈ２６．５より、安西の一部を吸収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76" authorId="0">
      <text>
        <r>
          <rPr>
            <b/>
            <sz val="9"/>
            <rFont val="ＭＳ Ｐゴシック"/>
            <family val="3"/>
          </rPr>
          <t>Ｈ２６．５より、安西の一部を吸収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77" authorId="0">
      <text>
        <r>
          <rPr>
            <b/>
            <sz val="9"/>
            <rFont val="ＭＳ Ｐゴシック"/>
            <family val="3"/>
          </rPr>
          <t>Ｈ２６．５より、安西の一部を吸収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Ｈ２７．２より
吉島を吸収
</t>
        </r>
      </text>
    </comment>
    <comment ref="G13" authorId="0">
      <text>
        <r>
          <rPr>
            <b/>
            <sz val="9"/>
            <rFont val="ＭＳ Ｐゴシック"/>
            <family val="3"/>
          </rPr>
          <t xml:space="preserve">Ｈ２７．２より
江波を吸収
</t>
        </r>
        <r>
          <rPr>
            <sz val="9"/>
            <rFont val="ＭＳ Ｐゴシック"/>
            <family val="3"/>
          </rPr>
          <t xml:space="preserve">
</t>
        </r>
      </text>
    </comment>
    <comment ref="D46" authorId="0">
      <text>
        <r>
          <rPr>
            <b/>
            <sz val="9"/>
            <rFont val="ＭＳ Ｐゴシック"/>
            <family val="3"/>
          </rPr>
          <t>Ｈ２７．２より
福木を吸収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73" authorId="0">
      <text>
        <r>
          <rPr>
            <b/>
            <sz val="9"/>
            <rFont val="ＭＳ Ｐゴシック"/>
            <family val="3"/>
          </rPr>
          <t>Ｈ２７．２より
川内を吸収</t>
        </r>
        <r>
          <rPr>
            <sz val="9"/>
            <rFont val="ＭＳ Ｐゴシック"/>
            <family val="3"/>
          </rPr>
          <t xml:space="preserve">
</t>
        </r>
      </text>
    </comment>
    <comment ref="D25" authorId="2">
      <text>
        <r>
          <rPr>
            <sz val="9"/>
            <rFont val="ＭＳ Ｐゴシック"/>
            <family val="3"/>
          </rPr>
          <t xml:space="preserve">Ｈ27.8.1より
毎日の仁保を吸収
</t>
        </r>
      </text>
    </comment>
    <comment ref="D27" authorId="2">
      <text>
        <r>
          <rPr>
            <b/>
            <sz val="9"/>
            <rFont val="ＭＳ Ｐゴシック"/>
            <family val="3"/>
          </rPr>
          <t>Ｈ27.8.1より
毎日の東雲を吸収</t>
        </r>
        <r>
          <rPr>
            <sz val="9"/>
            <rFont val="ＭＳ Ｐゴシック"/>
            <family val="3"/>
          </rPr>
          <t xml:space="preserve">
</t>
        </r>
      </text>
    </comment>
    <comment ref="P46" authorId="2">
      <text>
        <r>
          <rPr>
            <sz val="9"/>
            <rFont val="ＭＳ Ｐゴシック"/>
            <family val="3"/>
          </rPr>
          <t xml:space="preserve">Ｈ27.8.1より
上湯品福木より店名変更
</t>
        </r>
      </text>
    </comment>
    <comment ref="M46" authorId="2">
      <text>
        <r>
          <rPr>
            <b/>
            <sz val="9"/>
            <rFont val="ＭＳ Ｐゴシック"/>
            <family val="3"/>
          </rPr>
          <t>Ｈ27.8.1より
上湯品福木より店名変更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45" authorId="2">
      <text>
        <r>
          <rPr>
            <b/>
            <sz val="9"/>
            <rFont val="ＭＳ Ｐゴシック"/>
            <family val="3"/>
          </rPr>
          <t>Ｈ27.8.1より
旧上湯品福木より
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M45" authorId="2">
      <text>
        <r>
          <rPr>
            <b/>
            <sz val="9"/>
            <rFont val="ＭＳ Ｐゴシック"/>
            <family val="3"/>
          </rPr>
          <t>Ｈ27.8.1より
旧上湯品福木より
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P27" authorId="3">
      <text>
        <r>
          <rPr>
            <b/>
            <sz val="9"/>
            <rFont val="ＭＳ Ｐゴシック"/>
            <family val="3"/>
          </rPr>
          <t>Ｈ30.6.1～
東雲本町と旭町宇品北へ移管</t>
        </r>
      </text>
    </comment>
    <comment ref="P25" authorId="3">
      <text>
        <r>
          <rPr>
            <b/>
            <sz val="9"/>
            <rFont val="ＭＳ Ｐゴシック"/>
            <family val="3"/>
          </rPr>
          <t>Ｈ30.6.1～
旭町の一部を吸収</t>
        </r>
      </text>
    </comment>
    <comment ref="M24" authorId="3">
      <text>
        <r>
          <rPr>
            <b/>
            <sz val="9"/>
            <rFont val="ＭＳ Ｐゴシック"/>
            <family val="3"/>
          </rPr>
          <t>Ｈ30.6.1～
旭町の一部を吸収</t>
        </r>
      </text>
    </comment>
    <comment ref="M26" authorId="3">
      <text>
        <r>
          <rPr>
            <b/>
            <sz val="9"/>
            <rFont val="ＭＳ Ｐゴシック"/>
            <family val="3"/>
          </rPr>
          <t>Ｈ30.6.1～
東雲本町と旭町宇品北へ移管</t>
        </r>
      </text>
    </comment>
    <comment ref="P29" authorId="3">
      <text>
        <r>
          <rPr>
            <b/>
            <sz val="9"/>
            <rFont val="ＭＳ Ｐゴシック"/>
            <family val="3"/>
          </rPr>
          <t xml:space="preserve">Ｈ30.6.1～
旭町の一部を吸収し
宇品北から店名変更
</t>
        </r>
      </text>
    </comment>
    <comment ref="M31" authorId="3">
      <text>
        <r>
          <rPr>
            <b/>
            <sz val="9"/>
            <rFont val="ＭＳ Ｐゴシック"/>
            <family val="3"/>
          </rPr>
          <t xml:space="preserve">Ｈ30.6.1～
旭町の一部を吸収し
宇品北から店名変更
</t>
        </r>
      </text>
    </comment>
    <comment ref="P24" authorId="3">
      <text>
        <r>
          <rPr>
            <b/>
            <sz val="9"/>
            <rFont val="ＭＳ Ｐゴシック"/>
            <family val="3"/>
          </rPr>
          <t>Ｈ30.9.1～
翠町に統合し、廃店</t>
        </r>
        <r>
          <rPr>
            <sz val="9"/>
            <rFont val="ＭＳ Ｐゴシック"/>
            <family val="3"/>
          </rPr>
          <t xml:space="preserve">
</t>
        </r>
      </text>
    </comment>
    <comment ref="P28" authorId="3">
      <text>
        <r>
          <rPr>
            <b/>
            <sz val="9"/>
            <rFont val="ＭＳ Ｐゴシック"/>
            <family val="3"/>
          </rPr>
          <t>Ｈ30.9.1～
皆実を吸収し、
翠町から店名変更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</authors>
  <commentList>
    <comment ref="J35" authorId="0">
      <text>
        <r>
          <rPr>
            <sz val="9"/>
            <color indexed="10"/>
            <rFont val="ＭＳ Ｐゴシック"/>
            <family val="3"/>
          </rPr>
          <t>Ｈ１９．８より観音新町を吸収して、南観音から店名変更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2" authorId="0">
      <text>
        <r>
          <rPr>
            <sz val="9"/>
            <color indexed="10"/>
            <rFont val="ＭＳ Ｐゴシック"/>
            <family val="3"/>
          </rPr>
          <t>Ｈ１９．８より観音新町を吸収して、南観音から店名変更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0">
      <text>
        <r>
          <rPr>
            <sz val="9"/>
            <rFont val="ＭＳ Ｐゴシック"/>
            <family val="3"/>
          </rPr>
          <t xml:space="preserve">Ｈ２０．２より　己斐から変更
</t>
        </r>
        <r>
          <rPr>
            <sz val="9"/>
            <color indexed="10"/>
            <rFont val="ＭＳ Ｐゴシック"/>
            <family val="3"/>
          </rPr>
          <t>Ｈ２０．２より　古江、草津、五月が丘へ分割</t>
        </r>
        <r>
          <rPr>
            <sz val="9"/>
            <rFont val="ＭＳ Ｐゴシック"/>
            <family val="3"/>
          </rPr>
          <t xml:space="preserve">
</t>
        </r>
      </text>
    </comment>
    <comment ref="A54" authorId="0">
      <text>
        <r>
          <rPr>
            <sz val="9"/>
            <color indexed="10"/>
            <rFont val="ＭＳ Ｐゴシック"/>
            <family val="3"/>
          </rPr>
          <t>Ｈ２０．２より　新設</t>
        </r>
        <r>
          <rPr>
            <sz val="9"/>
            <rFont val="ＭＳ Ｐゴシック"/>
            <family val="3"/>
          </rPr>
          <t xml:space="preserve">
</t>
        </r>
      </text>
    </comment>
    <comment ref="P52" authorId="0">
      <text>
        <r>
          <rPr>
            <sz val="9"/>
            <color indexed="10"/>
            <rFont val="ＭＳ Ｐゴシック"/>
            <family val="3"/>
          </rPr>
          <t>Ｈ２２．７より、五日市北の一部を吸収
Ｈ２２．７より、五日市皆賀から店名変更</t>
        </r>
      </text>
    </comment>
    <comment ref="P59" authorId="0">
      <text>
        <r>
          <rPr>
            <sz val="9"/>
            <color indexed="10"/>
            <rFont val="ＭＳ Ｐゴシック"/>
            <family val="3"/>
          </rPr>
          <t>Ｈ２２．７より、五日市北の一部を吸収</t>
        </r>
      </text>
    </comment>
    <comment ref="P56" authorId="0">
      <text>
        <r>
          <rPr>
            <sz val="9"/>
            <color indexed="10"/>
            <rFont val="ＭＳ Ｐゴシック"/>
            <family val="3"/>
          </rPr>
          <t>Ｈ２２．７より、五日市北の一部を吸収</t>
        </r>
      </text>
    </comment>
    <comment ref="M52" authorId="0">
      <text>
        <r>
          <rPr>
            <sz val="9"/>
            <color indexed="10"/>
            <rFont val="ＭＳ Ｐゴシック"/>
            <family val="3"/>
          </rPr>
          <t>Ｈ２２．７より、五日市北の一部を吸収
Ｈ２２．７より、五日市皆賀から店名変更</t>
        </r>
      </text>
    </comment>
    <comment ref="M58" authorId="0">
      <text>
        <r>
          <rPr>
            <sz val="9"/>
            <color indexed="10"/>
            <rFont val="ＭＳ Ｐゴシック"/>
            <family val="3"/>
          </rPr>
          <t>Ｈ２２．７より、五日市北の一部を吸収</t>
        </r>
      </text>
    </comment>
    <comment ref="M61" authorId="0">
      <text>
        <r>
          <rPr>
            <sz val="9"/>
            <color indexed="10"/>
            <rFont val="ＭＳ Ｐゴシック"/>
            <family val="3"/>
          </rPr>
          <t>Ｈ２２．７より、五日市北の一部を吸収</t>
        </r>
      </text>
    </comment>
    <comment ref="P9" authorId="1">
      <text>
        <r>
          <rPr>
            <sz val="9"/>
            <rFont val="ＭＳ Ｐゴシック"/>
            <family val="3"/>
          </rPr>
          <t>Ｈ２４．１２より、高陽西の一部を吸収</t>
        </r>
      </text>
    </comment>
    <comment ref="P10" authorId="1">
      <text>
        <r>
          <rPr>
            <sz val="9"/>
            <rFont val="ＭＳ Ｐゴシック"/>
            <family val="3"/>
          </rPr>
          <t>Ｈ２４．１２より、高陽西の一部を吸収
Ｈ１２．４より、日経９０枚
含む</t>
        </r>
      </text>
    </comment>
    <comment ref="M10" authorId="1">
      <text>
        <r>
          <rPr>
            <sz val="9"/>
            <rFont val="ＭＳ Ｐゴシック"/>
            <family val="3"/>
          </rPr>
          <t>Ｈ２４．１２より、高陽西の一部を吸収</t>
        </r>
      </text>
    </comment>
    <comment ref="G78" authorId="1">
      <text>
        <r>
          <rPr>
            <sz val="9"/>
            <rFont val="ＭＳ Ｐゴシック"/>
            <family val="3"/>
          </rPr>
          <t>Ｈ25.2より、宮島口、大野、厳島を吸収</t>
        </r>
      </text>
    </comment>
    <comment ref="P33" authorId="0">
      <text>
        <r>
          <rPr>
            <b/>
            <sz val="9"/>
            <rFont val="ＭＳ Ｐゴシック"/>
            <family val="3"/>
          </rPr>
          <t>Ｈ26.8より
南観音空港通を含む</t>
        </r>
        <r>
          <rPr>
            <sz val="9"/>
            <rFont val="ＭＳ Ｐゴシック"/>
            <family val="3"/>
          </rPr>
          <t xml:space="preserve">
</t>
        </r>
      </text>
    </comment>
    <comment ref="P41" authorId="0">
      <text>
        <r>
          <rPr>
            <sz val="9"/>
            <color indexed="10"/>
            <rFont val="ＭＳ Ｐゴシック"/>
            <family val="3"/>
          </rPr>
          <t>Ｈ１９．８より観音新町を吸収して、南観音から店名変更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31" authorId="0">
      <text>
        <r>
          <rPr>
            <b/>
            <sz val="9"/>
            <rFont val="ＭＳ Ｐゴシック"/>
            <family val="3"/>
          </rPr>
          <t>Ｈ２７．２より
中広･観音を吸収</t>
        </r>
        <r>
          <rPr>
            <sz val="9"/>
            <rFont val="ＭＳ Ｐゴシック"/>
            <family val="3"/>
          </rPr>
          <t xml:space="preserve">
</t>
        </r>
      </text>
    </comment>
    <comment ref="D66" authorId="2">
      <text>
        <r>
          <rPr>
            <b/>
            <sz val="9"/>
            <rFont val="ＭＳ Ｐゴシック"/>
            <family val="3"/>
          </rPr>
          <t>Ｈ28.8　廃店　△100
湯来（中）へ移管</t>
        </r>
      </text>
    </comment>
    <comment ref="P66" authorId="2">
      <text>
        <r>
          <rPr>
            <b/>
            <sz val="9"/>
            <rFont val="ＭＳ Ｐゴシック"/>
            <family val="3"/>
          </rPr>
          <t>Ｈ28.08　　
杉並台（Ａ）100枚吸収</t>
        </r>
      </text>
    </comment>
    <comment ref="P21" authorId="2">
      <text>
        <r>
          <rPr>
            <b/>
            <sz val="9"/>
            <rFont val="ＭＳ Ｐゴシック"/>
            <family val="3"/>
          </rPr>
          <t>H30.2～
安佐町北に統合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PC-222_k-fujisao</author>
  </authors>
  <commentList>
    <comment ref="D43" authorId="0">
      <text>
        <r>
          <rPr>
            <sz val="9"/>
            <color indexed="14"/>
            <rFont val="ＭＳ Ｐゴシック"/>
            <family val="3"/>
          </rPr>
          <t>Ｈ17.8月より
大竹東・西を統合</t>
        </r>
        <r>
          <rPr>
            <sz val="9"/>
            <rFont val="ＭＳ Ｐゴシック"/>
            <family val="3"/>
          </rPr>
          <t xml:space="preserve">
</t>
        </r>
      </text>
    </comment>
    <comment ref="P54" authorId="0">
      <text>
        <r>
          <rPr>
            <sz val="9"/>
            <color indexed="14"/>
            <rFont val="ＭＳ Ｐゴシック"/>
            <family val="3"/>
          </rPr>
          <t>Ｈ18年10月1日より
旧呉西から一部譲渡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P53" authorId="0">
      <text>
        <r>
          <rPr>
            <sz val="9"/>
            <color indexed="14"/>
            <rFont val="ＭＳ Ｐゴシック"/>
            <family val="3"/>
          </rPr>
          <t>Ｈ18年10月1日より
旧呉西を統合して、
呉西本通から店名変更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53" authorId="0">
      <text>
        <r>
          <rPr>
            <sz val="9"/>
            <color indexed="14"/>
            <rFont val="ＭＳ Ｐゴシック"/>
            <family val="3"/>
          </rPr>
          <t xml:space="preserve">Ｈ18年10月1日より
旧呉西を統合して、
呉西本通から店名変更
</t>
        </r>
      </text>
    </comment>
    <comment ref="J54" authorId="0">
      <text>
        <r>
          <rPr>
            <sz val="9"/>
            <color indexed="14"/>
            <rFont val="ＭＳ Ｐゴシック"/>
            <family val="3"/>
          </rPr>
          <t>Ｈ18年10月1日より
旧呉西から一部譲渡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G85" authorId="0">
      <text>
        <r>
          <rPr>
            <sz val="9"/>
            <color indexed="10"/>
            <rFont val="ＭＳ Ｐゴシック"/>
            <family val="3"/>
          </rPr>
          <t>Ｈ１９．２より　御手洗から豊島へ店名変更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86" authorId="0">
      <text>
        <r>
          <rPr>
            <sz val="9"/>
            <color indexed="10"/>
            <rFont val="ＭＳ Ｐゴシック"/>
            <family val="3"/>
          </rPr>
          <t>Ｈ１９．２より　大長から御手洗へ店名変更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20" authorId="0">
      <text>
        <r>
          <rPr>
            <sz val="9"/>
            <rFont val="ＭＳ Ｐゴシック"/>
            <family val="3"/>
          </rPr>
          <t>Ｈ２１．８より、朝日の江田島と合売</t>
        </r>
        <r>
          <rPr>
            <sz val="9"/>
            <color indexed="10"/>
            <rFont val="ＭＳ Ｐゴシック"/>
            <family val="3"/>
          </rPr>
          <t xml:space="preserve">
Ｈ２３．２より、毎日含む</t>
        </r>
      </text>
    </comment>
    <comment ref="A54" authorId="0">
      <text>
        <r>
          <rPr>
            <sz val="9"/>
            <color indexed="10"/>
            <rFont val="ＭＳ Ｐゴシック"/>
            <family val="3"/>
          </rPr>
          <t>Ｈ２１．８より、呉中央・宮原分割して新店</t>
        </r>
      </text>
    </comment>
    <comment ref="A55" authorId="0">
      <text>
        <r>
          <rPr>
            <sz val="9"/>
            <color indexed="10"/>
            <rFont val="ＭＳ Ｐゴシック"/>
            <family val="3"/>
          </rPr>
          <t>Ｈ２１．８より、中国と合売</t>
        </r>
        <r>
          <rPr>
            <sz val="9"/>
            <rFont val="ＭＳ Ｐゴシック"/>
            <family val="3"/>
          </rPr>
          <t xml:space="preserve">
</t>
        </r>
      </text>
    </comment>
    <comment ref="A56" authorId="0">
      <text>
        <r>
          <rPr>
            <sz val="9"/>
            <color indexed="10"/>
            <rFont val="ＭＳ Ｐゴシック"/>
            <family val="3"/>
          </rPr>
          <t>Ｈ２１．８より、呉中央・宮原から分割して新店</t>
        </r>
      </text>
    </comment>
    <comment ref="A57" authorId="0">
      <text>
        <r>
          <rPr>
            <sz val="9"/>
            <color indexed="10"/>
            <rFont val="ＭＳ Ｐゴシック"/>
            <family val="3"/>
          </rPr>
          <t>Ｈ２１．８より、中国と合売</t>
        </r>
      </text>
    </comment>
    <comment ref="A58" authorId="0">
      <text>
        <r>
          <rPr>
            <sz val="9"/>
            <color indexed="10"/>
            <rFont val="ＭＳ Ｐゴシック"/>
            <family val="3"/>
          </rPr>
          <t>Ｈ２１．８より、呉中央・宮原から分割して新店</t>
        </r>
      </text>
    </comment>
    <comment ref="G54" authorId="0">
      <text>
        <r>
          <rPr>
            <sz val="9"/>
            <color indexed="10"/>
            <rFont val="ＭＳ Ｐゴシック"/>
            <family val="3"/>
          </rPr>
          <t>Ｈ２１・８より、呉曙より、店名変更</t>
        </r>
      </text>
    </comment>
    <comment ref="P84" authorId="1">
      <text>
        <r>
          <rPr>
            <sz val="9"/>
            <rFont val="ＭＳ Ｐゴシック"/>
            <family val="3"/>
          </rPr>
          <t>Ｈ24.7より、朝日の安浦の一部を吸収</t>
        </r>
      </text>
    </comment>
    <comment ref="P85" authorId="1">
      <text>
        <r>
          <rPr>
            <sz val="9"/>
            <rFont val="ＭＳ Ｐゴシック"/>
            <family val="3"/>
          </rPr>
          <t>Ｈ24.7より、朝日の安浦の一部を吸収</t>
        </r>
      </text>
    </comment>
    <comment ref="G56" authorId="1">
      <text>
        <r>
          <rPr>
            <sz val="9"/>
            <rFont val="ＭＳ Ｐゴシック"/>
            <family val="3"/>
          </rPr>
          <t xml:space="preserve">Ｈ25.3より、一部を呉北へ譲渡
</t>
        </r>
      </text>
    </comment>
    <comment ref="G53" authorId="1">
      <text>
        <r>
          <rPr>
            <sz val="9"/>
            <rFont val="ＭＳ Ｐゴシック"/>
            <family val="3"/>
          </rPr>
          <t>Ｈ25.3より、一部を呉北へ譲渡</t>
        </r>
      </text>
    </comment>
    <comment ref="G52" authorId="1">
      <text>
        <r>
          <rPr>
            <sz val="9"/>
            <rFont val="ＭＳ Ｐゴシック"/>
            <family val="3"/>
          </rPr>
          <t xml:space="preserve">Ｈ25.3より、呉西・和庄の一部を吸収
</t>
        </r>
      </text>
    </comment>
    <comment ref="P56" authorId="1">
      <text>
        <r>
          <rPr>
            <sz val="9"/>
            <rFont val="ＭＳ Ｐゴシック"/>
            <family val="3"/>
          </rPr>
          <t>Ｈ25.10より、警固屋を吸収</t>
        </r>
      </text>
    </comment>
    <comment ref="P66" authorId="1">
      <text>
        <r>
          <rPr>
            <sz val="9"/>
            <rFont val="ＭＳ Ｐゴシック"/>
            <family val="3"/>
          </rPr>
          <t>Ｈ24.8.10より、向を吸収</t>
        </r>
      </text>
    </comment>
    <comment ref="P64" authorId="1">
      <text>
        <r>
          <rPr>
            <sz val="9"/>
            <rFont val="ＭＳ Ｐゴシック"/>
            <family val="3"/>
          </rPr>
          <t>Ｈ24.2より、焼山南を吸収</t>
        </r>
      </text>
    </comment>
    <comment ref="P63" authorId="1">
      <text>
        <r>
          <rPr>
            <sz val="9"/>
            <rFont val="ＭＳ Ｐゴシック"/>
            <family val="3"/>
          </rPr>
          <t>Ｈ24.2より、吉浦を吸収</t>
        </r>
      </text>
    </comment>
    <comment ref="P57" authorId="1">
      <text>
        <r>
          <rPr>
            <sz val="9"/>
            <rFont val="ＭＳ Ｐゴシック"/>
            <family val="3"/>
          </rPr>
          <t>Ｈ25.8より、阿賀南を吸収</t>
        </r>
      </text>
    </comment>
    <comment ref="J56" authorId="1">
      <text>
        <r>
          <rPr>
            <sz val="9"/>
            <rFont val="ＭＳ Ｐゴシック"/>
            <family val="3"/>
          </rPr>
          <t xml:space="preserve">Ｈ25.10より、警固屋を吸収
</t>
        </r>
      </text>
    </comment>
    <comment ref="J62" authorId="1">
      <text>
        <r>
          <rPr>
            <sz val="9"/>
            <rFont val="ＭＳ Ｐゴシック"/>
            <family val="3"/>
          </rPr>
          <t>Ｈ24.2より、焼山南を吸収</t>
        </r>
      </text>
    </comment>
    <comment ref="J57" authorId="1">
      <text>
        <r>
          <rPr>
            <sz val="9"/>
            <rFont val="ＭＳ Ｐゴシック"/>
            <family val="3"/>
          </rPr>
          <t xml:space="preserve">Ｈ25.8より、阿賀南を吸収
</t>
        </r>
      </text>
    </comment>
    <comment ref="D29" authorId="0">
      <text>
        <r>
          <rPr>
            <b/>
            <sz val="9"/>
            <rFont val="ＭＳ Ｐゴシック"/>
            <family val="3"/>
          </rPr>
          <t>Ｈ２６．５より
府中中を統合
Ｈ30.2～
府中西部の一部を吸収</t>
        </r>
      </text>
    </comment>
    <comment ref="M29" authorId="0">
      <text>
        <r>
          <rPr>
            <b/>
            <sz val="9"/>
            <rFont val="ＭＳ Ｐゴシック"/>
            <family val="3"/>
          </rPr>
          <t>Ｈ２６．５より
府中中から一部吸収して府中北から店名変更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0">
      <text>
        <r>
          <rPr>
            <b/>
            <sz val="9"/>
            <rFont val="ＭＳ Ｐゴシック"/>
            <family val="3"/>
          </rPr>
          <t>Ｈ２６．５より
府中中から一部吸収して府中北から店名変更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2" authorId="1">
      <text>
        <r>
          <rPr>
            <sz val="9"/>
            <rFont val="ＭＳ Ｐゴシック"/>
            <family val="3"/>
          </rPr>
          <t>海田東と海田南を統合して店名変更</t>
        </r>
      </text>
    </comment>
    <comment ref="M30" authorId="0">
      <text>
        <r>
          <rPr>
            <b/>
            <sz val="9"/>
            <rFont val="ＭＳ Ｐゴシック"/>
            <family val="3"/>
          </rPr>
          <t>Ｈ２６．５より
府中中から一部吸収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P32" authorId="1">
      <text>
        <r>
          <rPr>
            <sz val="9"/>
            <rFont val="ＭＳ Ｐゴシック"/>
            <family val="3"/>
          </rPr>
          <t xml:space="preserve">海田東と海田南を統合して店名変更
</t>
        </r>
      </text>
    </comment>
    <comment ref="P30" authorId="0">
      <text>
        <r>
          <rPr>
            <b/>
            <sz val="9"/>
            <rFont val="ＭＳ Ｐゴシック"/>
            <family val="3"/>
          </rPr>
          <t>Ｈ２６．５より
府中中から一部吸収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J61" authorId="0">
      <text>
        <r>
          <rPr>
            <b/>
            <sz val="9"/>
            <rFont val="ＭＳ Ｐゴシック"/>
            <family val="3"/>
          </rPr>
          <t>Ｈ２７．２より
仁方より店名変更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61" authorId="0">
      <text>
        <r>
          <rPr>
            <b/>
            <sz val="9"/>
            <rFont val="ＭＳ Ｐゴシック"/>
            <family val="3"/>
          </rPr>
          <t>Ｈ２７．２より
仁方より店名変更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55" authorId="0">
      <text>
        <r>
          <rPr>
            <b/>
            <sz val="9"/>
            <rFont val="ＭＳ Ｐゴシック"/>
            <family val="3"/>
          </rPr>
          <t>Ｈ２６．２廃店
呉東･西･中央･天応吉浦に移動</t>
        </r>
        <r>
          <rPr>
            <sz val="9"/>
            <rFont val="ＭＳ Ｐゴシック"/>
            <family val="3"/>
          </rPr>
          <t xml:space="preserve">
</t>
        </r>
      </text>
    </comment>
    <comment ref="P58" authorId="0">
      <text>
        <r>
          <rPr>
            <b/>
            <sz val="9"/>
            <rFont val="ＭＳ Ｐゴシック"/>
            <family val="3"/>
          </rPr>
          <t>Ｈ２６．２廃店
広北･南･東に移動</t>
        </r>
        <r>
          <rPr>
            <sz val="9"/>
            <rFont val="ＭＳ Ｐゴシック"/>
            <family val="3"/>
          </rPr>
          <t xml:space="preserve">
</t>
        </r>
      </text>
    </comment>
    <comment ref="J55" authorId="0">
      <text>
        <r>
          <rPr>
            <b/>
            <sz val="9"/>
            <rFont val="ＭＳ Ｐゴシック"/>
            <family val="3"/>
          </rPr>
          <t>Ｈ２６．２廃店
呉東･西･中央･天応吉浦に移動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0">
      <text>
        <r>
          <rPr>
            <b/>
            <sz val="9"/>
            <rFont val="ＭＳ Ｐゴシック"/>
            <family val="3"/>
          </rPr>
          <t>Ｈ２６．２廃店
広北･南･東に移動</t>
        </r>
        <r>
          <rPr>
            <sz val="9"/>
            <rFont val="ＭＳ Ｐゴシック"/>
            <family val="3"/>
          </rPr>
          <t xml:space="preserve">
</t>
        </r>
      </text>
    </comment>
    <comment ref="G31" authorId="0">
      <text>
        <r>
          <rPr>
            <b/>
            <sz val="9"/>
            <rFont val="ＭＳ Ｐゴシック"/>
            <family val="3"/>
          </rPr>
          <t xml:space="preserve">Ｈ２６．２廃店
矢野へ統合
</t>
        </r>
        <r>
          <rPr>
            <sz val="9"/>
            <rFont val="ＭＳ Ｐゴシック"/>
            <family val="3"/>
          </rPr>
          <t xml:space="preserve">
</t>
        </r>
      </text>
    </comment>
    <comment ref="D31" authorId="2">
      <text>
        <r>
          <rPr>
            <b/>
            <sz val="9"/>
            <rFont val="ＭＳ Ｐゴシック"/>
            <family val="3"/>
          </rPr>
          <t>Ｈ30.2～
府中西部に統合</t>
        </r>
      </text>
    </comment>
    <comment ref="D30" authorId="2">
      <text>
        <r>
          <rPr>
            <b/>
            <sz val="9"/>
            <rFont val="ＭＳ Ｐゴシック"/>
            <family val="3"/>
          </rPr>
          <t>Ｈ30.2～
一部を府中へ譲渡し、
府中南を吸収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佐藤</author>
    <author>荒尾日出夫</author>
  </authors>
  <commentList>
    <comment ref="G13" authorId="0">
      <text>
        <r>
          <rPr>
            <sz val="9"/>
            <color indexed="14"/>
            <rFont val="ＭＳ Ｐゴシック"/>
            <family val="3"/>
          </rPr>
          <t>毎日含む</t>
        </r>
      </text>
    </comment>
    <comment ref="G42" authorId="1">
      <text>
        <r>
          <rPr>
            <sz val="9"/>
            <rFont val="ＭＳ Ｐゴシック"/>
            <family val="3"/>
          </rPr>
          <t>Ｈ２３．８より、鮴崎を統合</t>
        </r>
      </text>
    </comment>
    <comment ref="P78" authorId="1">
      <text>
        <r>
          <rPr>
            <sz val="9"/>
            <rFont val="ＭＳ Ｐゴシック"/>
            <family val="3"/>
          </rPr>
          <t xml:space="preserve">Ｈ２４．３より、朝日１５０枚含む
</t>
        </r>
      </text>
    </comment>
    <comment ref="P80" authorId="1">
      <text>
        <r>
          <rPr>
            <sz val="9"/>
            <rFont val="ＭＳ Ｐゴシック"/>
            <family val="3"/>
          </rPr>
          <t xml:space="preserve">Ｈ２４．３より、朝日１０枚含む
</t>
        </r>
      </text>
    </comment>
    <comment ref="P17" authorId="2">
      <text>
        <r>
          <rPr>
            <b/>
            <sz val="9"/>
            <rFont val="ＭＳ Ｐゴシック"/>
            <family val="3"/>
          </rPr>
          <t>Ｈ27.8.1より
黒瀬西を吸収して
黒瀬東より店名変更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88" authorId="1">
      <text>
        <r>
          <rPr>
            <sz val="9"/>
            <rFont val="ＭＳ Ｐゴシック"/>
            <family val="3"/>
          </rPr>
          <t>Ｈ24.2より、読売の上横田を吸収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</authors>
  <commentList>
    <comment ref="P32" authorId="0">
      <text>
        <r>
          <rPr>
            <sz val="9"/>
            <color indexed="14"/>
            <rFont val="ＭＳ Ｐゴシック"/>
            <family val="3"/>
          </rPr>
          <t xml:space="preserve">Ｈ17.8月より
</t>
        </r>
        <r>
          <rPr>
            <sz val="9"/>
            <rFont val="ＭＳ Ｐゴシック"/>
            <family val="3"/>
          </rPr>
          <t>本田と甲奴郡総領を
統合し名称変更</t>
        </r>
        <r>
          <rPr>
            <sz val="9"/>
            <color indexed="14"/>
            <rFont val="ＭＳ Ｐゴシック"/>
            <family val="3"/>
          </rPr>
          <t xml:space="preserve">
Ｈ２４．３より、朝日３０枚含む
Ｈ27.8.1より
朝日の総領を吸収</t>
        </r>
      </text>
    </comment>
    <comment ref="P47" authorId="0">
      <text>
        <r>
          <rPr>
            <sz val="9"/>
            <color indexed="10"/>
            <rFont val="ＭＳ Ｐゴシック"/>
            <family val="3"/>
          </rPr>
          <t>Ｈ２０．２より　朝日の東郷を含む</t>
        </r>
      </text>
    </comment>
    <comment ref="P67" authorId="0">
      <text>
        <r>
          <rPr>
            <sz val="9"/>
            <color indexed="10"/>
            <rFont val="ＭＳ Ｐゴシック"/>
            <family val="3"/>
          </rPr>
          <t>Ｈ２１．８より、三原東部より店名変更</t>
        </r>
      </text>
    </comment>
    <comment ref="P85" authorId="0">
      <text>
        <r>
          <rPr>
            <sz val="9"/>
            <rFont val="ＭＳ Ｐゴシック"/>
            <family val="3"/>
          </rPr>
          <t>Ｈ２１・８より、甲山より店名変更</t>
        </r>
        <r>
          <rPr>
            <sz val="9"/>
            <color indexed="10"/>
            <rFont val="ＭＳ Ｐゴシック"/>
            <family val="3"/>
          </rPr>
          <t xml:space="preserve">
Ｈ２４．３より、朝日３５０枚含む</t>
        </r>
      </text>
    </comment>
    <comment ref="G71" authorId="0">
      <text>
        <r>
          <rPr>
            <sz val="9"/>
            <color indexed="10"/>
            <rFont val="ＭＳ Ｐゴシック"/>
            <family val="3"/>
          </rPr>
          <t>Ｈ２１．８より、須波店より店名変更</t>
        </r>
      </text>
    </comment>
    <comment ref="G69" authorId="0">
      <text>
        <r>
          <rPr>
            <sz val="9"/>
            <rFont val="ＭＳ Ｐゴシック"/>
            <family val="3"/>
          </rPr>
          <t>Ｈ２２．２より、三原西店から店名変更</t>
        </r>
        <r>
          <rPr>
            <sz val="9"/>
            <color indexed="10"/>
            <rFont val="ＭＳ Ｐゴシック"/>
            <family val="3"/>
          </rPr>
          <t xml:space="preserve">
Ｈ２２．７より、沼田川店の一部を吸収</t>
        </r>
      </text>
    </comment>
    <comment ref="M67" authorId="0">
      <text>
        <r>
          <rPr>
            <sz val="9"/>
            <color indexed="10"/>
            <rFont val="ＭＳ Ｐゴシック"/>
            <family val="3"/>
          </rPr>
          <t>Ｈ２２．２より、糸崎から店名変更</t>
        </r>
      </text>
    </comment>
    <comment ref="P14" authorId="1">
      <text>
        <r>
          <rPr>
            <sz val="9"/>
            <rFont val="ＭＳ Ｐゴシック"/>
            <family val="3"/>
          </rPr>
          <t>Ｈ24.2より、川西を吸収</t>
        </r>
      </text>
    </comment>
    <comment ref="P31" authorId="1">
      <text>
        <r>
          <rPr>
            <sz val="9"/>
            <rFont val="ＭＳ Ｐゴシック"/>
            <family val="3"/>
          </rPr>
          <t xml:space="preserve">Ｈ２４．３より、朝日３５０枚含む
</t>
        </r>
      </text>
    </comment>
    <comment ref="P33" authorId="1">
      <text>
        <r>
          <rPr>
            <sz val="9"/>
            <rFont val="ＭＳ Ｐゴシック"/>
            <family val="3"/>
          </rPr>
          <t xml:space="preserve">Ｈ２４．３より、朝日２０枚含む
</t>
        </r>
      </text>
    </comment>
    <comment ref="P86" authorId="1">
      <text>
        <r>
          <rPr>
            <sz val="9"/>
            <rFont val="ＭＳ Ｐゴシック"/>
            <family val="3"/>
          </rPr>
          <t xml:space="preserve">Ｈ２４．３より、朝日３０枚含む
</t>
        </r>
      </text>
    </comment>
    <comment ref="P87" authorId="1">
      <text>
        <r>
          <rPr>
            <sz val="9"/>
            <rFont val="ＭＳ Ｐゴシック"/>
            <family val="3"/>
          </rPr>
          <t xml:space="preserve">Ｈ２４．３より、朝日２０枚含む
</t>
        </r>
      </text>
    </comment>
    <comment ref="P56" authorId="1">
      <text>
        <r>
          <rPr>
            <sz val="9"/>
            <rFont val="ＭＳ Ｐゴシック"/>
            <family val="3"/>
          </rPr>
          <t>Ｈ25.2より、山陽の神石を吸収</t>
        </r>
      </text>
    </comment>
  </commentList>
</comments>
</file>

<file path=xl/comments6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P29" authorId="0">
      <text>
        <r>
          <rPr>
            <sz val="9"/>
            <color indexed="10"/>
            <rFont val="ＭＳ Ｐゴシック"/>
            <family val="3"/>
          </rPr>
          <t>Ｈ１９．８より、東生口を吸収</t>
        </r>
      </text>
    </comment>
    <comment ref="D30" authorId="0">
      <text>
        <r>
          <rPr>
            <sz val="9"/>
            <color indexed="10"/>
            <rFont val="ＭＳ Ｐゴシック"/>
            <family val="3"/>
          </rPr>
          <t>Ｈ１９．８より、東生口を吸収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Ｈ２０．８より、美ノ郷を統合
</t>
        </r>
        <r>
          <rPr>
            <sz val="9"/>
            <color indexed="10"/>
            <rFont val="ＭＳ Ｐゴシック"/>
            <family val="3"/>
          </rPr>
          <t>Ｈ２２．７より、産経100部吸収</t>
        </r>
      </text>
    </comment>
    <comment ref="A51" authorId="0">
      <text>
        <r>
          <rPr>
            <sz val="9"/>
            <color indexed="10"/>
            <rFont val="ＭＳ Ｐゴシック"/>
            <family val="3"/>
          </rPr>
          <t>Ｈ２０．８より、福山東から分割（新店）</t>
        </r>
      </text>
    </comment>
    <comment ref="A23" authorId="0">
      <text>
        <r>
          <rPr>
            <sz val="9"/>
            <color indexed="10"/>
            <rFont val="ＭＳ Ｐゴシック"/>
            <family val="3"/>
          </rPr>
          <t>Ｈ１９．８より、外浦を吸収</t>
        </r>
        <r>
          <rPr>
            <sz val="9"/>
            <rFont val="ＭＳ Ｐゴシック"/>
            <family val="3"/>
          </rPr>
          <t xml:space="preserve">
</t>
        </r>
      </text>
    </comment>
    <comment ref="M14" authorId="0">
      <text>
        <r>
          <rPr>
            <sz val="9"/>
            <color indexed="10"/>
            <rFont val="ＭＳ Ｐゴシック"/>
            <family val="3"/>
          </rPr>
          <t>Ｈ２１．２より、向東・向島西・津部田を統合して、尾道南へ店名変更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13" authorId="0">
      <text>
        <r>
          <rPr>
            <sz val="9"/>
            <color indexed="10"/>
            <rFont val="ＭＳ Ｐゴシック"/>
            <family val="3"/>
          </rPr>
          <t>Ｈ２１．２より、向東・向島西・津部田を統合して、尾道南へ店名変更</t>
        </r>
      </text>
    </comment>
    <comment ref="P19" authorId="0">
      <text>
        <r>
          <rPr>
            <sz val="9"/>
            <color indexed="10"/>
            <rFont val="ＭＳ Ｐゴシック"/>
            <family val="3"/>
          </rPr>
          <t>Ｈ２１・２より、田熊・三庄を吸収</t>
        </r>
      </text>
    </comment>
    <comment ref="P54" authorId="0">
      <text>
        <r>
          <rPr>
            <sz val="9"/>
            <color indexed="10"/>
            <rFont val="ＭＳ Ｐゴシック"/>
            <family val="3"/>
          </rPr>
          <t xml:space="preserve">Ｈ２１．１より、旧福山東の一部を吸収して、大門から店名変更
</t>
        </r>
        <r>
          <rPr>
            <sz val="9"/>
            <rFont val="ＭＳ Ｐゴシック"/>
            <family val="3"/>
          </rPr>
          <t>Ｈ３０．２より
福山手城の一部を吸収</t>
        </r>
      </text>
    </comment>
    <comment ref="P51" authorId="0">
      <text>
        <r>
          <rPr>
            <sz val="9"/>
            <color indexed="10"/>
            <rFont val="ＭＳ Ｐゴシック"/>
            <family val="3"/>
          </rPr>
          <t>Ｈ２１．１より、旧福山東から一部吸収</t>
        </r>
        <r>
          <rPr>
            <sz val="9"/>
            <rFont val="ＭＳ Ｐゴシック"/>
            <family val="3"/>
          </rPr>
          <t xml:space="preserve">
Ｈ３０．２より
福山営業所、福山東＊へ
統合</t>
        </r>
      </text>
    </comment>
    <comment ref="P50" authorId="0">
      <text>
        <r>
          <rPr>
            <sz val="9"/>
            <color indexed="10"/>
            <rFont val="ＭＳ Ｐゴシック"/>
            <family val="3"/>
          </rPr>
          <t>Ｈ２１・２より、吉津の一部を吸収</t>
        </r>
      </text>
    </comment>
    <comment ref="D11" authorId="0">
      <text>
        <r>
          <rPr>
            <sz val="9"/>
            <color indexed="10"/>
            <rFont val="ＭＳ Ｐゴシック"/>
            <family val="3"/>
          </rPr>
          <t>Ｈ２１．２より、美ノ郷より店名変更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Ｈ２１．８より、栗原と美ノ郷を統合して店名変更</t>
        </r>
      </text>
    </comment>
    <comment ref="G22" authorId="0">
      <text>
        <r>
          <rPr>
            <sz val="9"/>
            <color indexed="10"/>
            <rFont val="ＭＳ Ｐゴシック"/>
            <family val="3"/>
          </rPr>
          <t xml:space="preserve">Ｈ２１．８より、毎日より専売店へ
</t>
        </r>
        <r>
          <rPr>
            <sz val="9"/>
            <rFont val="ＭＳ Ｐゴシック"/>
            <family val="3"/>
          </rPr>
          <t xml:space="preserve">
</t>
        </r>
      </text>
    </comment>
    <comment ref="P47" authorId="0">
      <text>
        <r>
          <rPr>
            <sz val="9"/>
            <color indexed="10"/>
            <rFont val="ＭＳ Ｐゴシック"/>
            <family val="3"/>
          </rPr>
          <t>Ｈ２２．４より、多治米から分割して新設
Ｈ26.8より新涯から店名変更、多治米の一部吸収</t>
        </r>
      </text>
    </comment>
    <comment ref="J9" authorId="0">
      <text>
        <r>
          <rPr>
            <sz val="9"/>
            <color indexed="10"/>
            <rFont val="ＭＳ Ｐゴシック"/>
            <family val="3"/>
          </rPr>
          <t>Ｈ２２．７より、中国新聞の尾道・尾道北・尾道西へ分割</t>
        </r>
      </text>
    </comment>
    <comment ref="P9" authorId="0">
      <text>
        <r>
          <rPr>
            <sz val="9"/>
            <color indexed="10"/>
            <rFont val="ＭＳ Ｐゴシック"/>
            <family val="3"/>
          </rPr>
          <t>Ｈ２２．７より、産経400部吸収</t>
        </r>
      </text>
    </comment>
    <comment ref="P11" authorId="0">
      <text>
        <r>
          <rPr>
            <sz val="9"/>
            <color indexed="10"/>
            <rFont val="ＭＳ Ｐゴシック"/>
            <family val="3"/>
          </rPr>
          <t>Ｈ２２．７より、産経200部吸収</t>
        </r>
      </text>
    </comment>
    <comment ref="D50" authorId="1">
      <text>
        <r>
          <rPr>
            <sz val="9"/>
            <rFont val="ＭＳ Ｐゴシック"/>
            <family val="3"/>
          </rPr>
          <t>Ｈ24.2より、大門を吸収
H28.10より毎日新聞
大門を吸収</t>
        </r>
      </text>
    </comment>
    <comment ref="D63" authorId="1">
      <text>
        <r>
          <rPr>
            <sz val="9"/>
            <rFont val="ＭＳ Ｐゴシック"/>
            <family val="3"/>
          </rPr>
          <t>Ｈ24.2より、松永南を吸収して店名変更</t>
        </r>
      </text>
    </comment>
    <comment ref="D65" authorId="0">
      <text>
        <r>
          <rPr>
            <sz val="9"/>
            <rFont val="ＭＳ Ｐゴシック"/>
            <family val="3"/>
          </rPr>
          <t>Ｈ１９．２より　
加茂と駅家統合
Ｈ２８．８.１より
毎日の駅家・万熊倉を吸収</t>
        </r>
      </text>
    </comment>
    <comment ref="M47" authorId="1">
      <text>
        <r>
          <rPr>
            <sz val="9"/>
            <rFont val="ＭＳ Ｐゴシック"/>
            <family val="3"/>
          </rPr>
          <t>Ｈ24.2より、大門を吸収</t>
        </r>
      </text>
    </comment>
    <comment ref="P64" authorId="0">
      <text>
        <r>
          <rPr>
            <sz val="9"/>
            <rFont val="ＭＳ Ｐゴシック"/>
            <family val="3"/>
          </rPr>
          <t>H21.2～
吉津の一部を吸収
H30.2～
毎日新聞　幸千の一部を吸収</t>
        </r>
      </text>
    </comment>
    <comment ref="P60" authorId="1">
      <text>
        <r>
          <rPr>
            <sz val="9"/>
            <rFont val="ＭＳ Ｐゴシック"/>
            <family val="3"/>
          </rPr>
          <t>Ｈ24.2より、松永北を吸収して、店名変更</t>
        </r>
      </text>
    </comment>
    <comment ref="P62" authorId="1">
      <text>
        <r>
          <rPr>
            <sz val="9"/>
            <rFont val="ＭＳ Ｐゴシック"/>
            <family val="3"/>
          </rPr>
          <t>Ｈ25.2より、千年から店名変更</t>
        </r>
      </text>
    </comment>
    <comment ref="P48" authorId="0">
      <text>
        <r>
          <rPr>
            <b/>
            <sz val="9"/>
            <rFont val="ＭＳ Ｐゴシック"/>
            <family val="3"/>
          </rPr>
          <t>Ｈ26.8より曙から店名変更、多治米の一部吸収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P46" authorId="0">
      <text>
        <r>
          <rPr>
            <sz val="9"/>
            <color indexed="10"/>
            <rFont val="ＭＳ Ｐゴシック"/>
            <family val="3"/>
          </rPr>
          <t>Ｈ２２．４から、福山中央の一部を吸収して、一部を新店の新涯へ譲渡</t>
        </r>
      </text>
    </comment>
    <comment ref="J66" authorId="0">
      <text>
        <r>
          <rPr>
            <b/>
            <sz val="9"/>
            <rFont val="ＭＳ Ｐゴシック"/>
            <family val="3"/>
          </rPr>
          <t xml:space="preserve">Ｈ２６．２廃店
読売　沼隈と統合
</t>
        </r>
        <r>
          <rPr>
            <sz val="9"/>
            <rFont val="ＭＳ Ｐゴシック"/>
            <family val="3"/>
          </rPr>
          <t xml:space="preserve">
</t>
        </r>
      </text>
    </comment>
    <comment ref="D21" authorId="2">
      <text>
        <r>
          <rPr>
            <sz val="9"/>
            <rFont val="ＭＳ Ｐゴシック"/>
            <family val="3"/>
          </rPr>
          <t xml:space="preserve">Ｈ２７．８.１より
田熊･三庄を吸収して
土生から店名変更
</t>
        </r>
      </text>
    </comment>
    <comment ref="D73" authorId="2">
      <text>
        <r>
          <rPr>
            <b/>
            <sz val="9"/>
            <rFont val="ＭＳ Ｐゴシック"/>
            <family val="3"/>
          </rPr>
          <t>Ｈ２８．８.１より
毎日の神辺北を吸収</t>
        </r>
        <r>
          <rPr>
            <sz val="9"/>
            <rFont val="ＭＳ Ｐゴシック"/>
            <family val="3"/>
          </rPr>
          <t xml:space="preserve">
</t>
        </r>
      </text>
    </comment>
    <comment ref="P59" authorId="2">
      <text>
        <r>
          <rPr>
            <b/>
            <sz val="9"/>
            <rFont val="ＭＳ Ｐゴシック"/>
            <family val="3"/>
          </rPr>
          <t>Ｈ２８．８.１より
朝日･山陽の鞆を吸収</t>
        </r>
        <r>
          <rPr>
            <sz val="9"/>
            <rFont val="ＭＳ Ｐゴシック"/>
            <family val="3"/>
          </rPr>
          <t xml:space="preserve">
</t>
        </r>
      </text>
    </comment>
    <comment ref="A47" authorId="3">
      <text>
        <r>
          <rPr>
            <b/>
            <sz val="9"/>
            <rFont val="ＭＳ Ｐゴシック"/>
            <family val="3"/>
          </rPr>
          <t>H29.8.01～　廃店
朝日新聞：福山北へ統合</t>
        </r>
      </text>
    </comment>
    <comment ref="D48" authorId="3">
      <text>
        <r>
          <rPr>
            <b/>
            <sz val="9"/>
            <rFont val="ＭＳ Ｐゴシック"/>
            <family val="3"/>
          </rPr>
          <t xml:space="preserve">H29.8.01～　
毎日新聞：木之庄を吸収
H30.2.01～
毎日新聞：幸千の一部を吸収
</t>
        </r>
      </text>
    </comment>
    <comment ref="A62" authorId="3">
      <text>
        <r>
          <rPr>
            <b/>
            <sz val="9"/>
            <rFont val="ＭＳ Ｐゴシック"/>
            <family val="3"/>
          </rPr>
          <t>H29.2.15～
金江から店名変更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45" authorId="3">
      <text>
        <r>
          <rPr>
            <sz val="9"/>
            <rFont val="ＭＳ Ｐゴシック"/>
            <family val="3"/>
          </rPr>
          <t>Ｈ３０．２より
福山手城の一部を吸収</t>
        </r>
      </text>
    </comment>
    <comment ref="D51" authorId="3">
      <text>
        <r>
          <rPr>
            <b/>
            <sz val="9"/>
            <rFont val="ＭＳ Ｐゴシック"/>
            <family val="3"/>
          </rPr>
          <t>Ｈ30.8～
毎日新聞
蔵王・深津（182号線西側）と
手城（182号線西側）が移管</t>
        </r>
        <r>
          <rPr>
            <sz val="9"/>
            <rFont val="ＭＳ Ｐゴシック"/>
            <family val="3"/>
          </rPr>
          <t xml:space="preserve">
</t>
        </r>
      </text>
    </comment>
    <comment ref="D49" authorId="3">
      <text>
        <r>
          <rPr>
            <b/>
            <sz val="9"/>
            <rFont val="ＭＳ Ｐゴシック"/>
            <family val="3"/>
          </rPr>
          <t>Ｈ30.8～
毎日新聞
蔵王・深津（182号線東側）と
手城（182号線東側）が移管</t>
        </r>
        <r>
          <rPr>
            <sz val="9"/>
            <rFont val="ＭＳ Ｐゴシック"/>
            <family val="3"/>
          </rPr>
          <t xml:space="preserve">
</t>
        </r>
      </text>
    </comment>
    <comment ref="A49" authorId="3">
      <text>
        <r>
          <rPr>
            <b/>
            <sz val="9"/>
            <rFont val="ＭＳ Ｐゴシック"/>
            <family val="3"/>
          </rPr>
          <t>Ｈ30.8～
182号線東側を朝日新聞 福山東へ、
182号線西側を朝日新聞 深津手城へ
移管</t>
        </r>
      </text>
    </comment>
    <comment ref="A52" authorId="3">
      <text>
        <r>
          <rPr>
            <b/>
            <sz val="9"/>
            <rFont val="ＭＳ Ｐゴシック"/>
            <family val="3"/>
          </rPr>
          <t>Ｈ30.8～
182号線東側を朝日新聞 福山東へ、
182号線西側を朝日新聞 深津手城へ
移管</t>
        </r>
      </text>
    </comment>
  </commentList>
</comments>
</file>

<file path=xl/sharedStrings.xml><?xml version="1.0" encoding="utf-8"?>
<sst xmlns="http://schemas.openxmlformats.org/spreadsheetml/2006/main" count="1944" uniqueCount="912">
  <si>
    <t>広　    　告　    　主</t>
  </si>
  <si>
    <t>サイズ</t>
  </si>
  <si>
    <t>折　込　総　枚　数</t>
  </si>
  <si>
    <t>広島市東区</t>
  </si>
  <si>
    <t>地区部数</t>
  </si>
  <si>
    <t>(折込数)</t>
  </si>
  <si>
    <t>MM　毎日新聞</t>
  </si>
  <si>
    <t>ＡＡ　朝日新聞</t>
  </si>
  <si>
    <t>YY　読売新聞</t>
  </si>
  <si>
    <t>ＳＹ　山陽新聞</t>
  </si>
  <si>
    <t>ＣＧ　中国新聞</t>
  </si>
  <si>
    <t>販売店名</t>
  </si>
  <si>
    <t>部   数</t>
  </si>
  <si>
    <t>若草</t>
  </si>
  <si>
    <t>二葉</t>
  </si>
  <si>
    <t>矢賀</t>
  </si>
  <si>
    <t>中山</t>
  </si>
  <si>
    <t>温品</t>
  </si>
  <si>
    <t>牛田</t>
  </si>
  <si>
    <t>福木</t>
  </si>
  <si>
    <t>戸坂</t>
  </si>
  <si>
    <t>牛田北</t>
  </si>
  <si>
    <t>地区合計</t>
  </si>
  <si>
    <t>広島市中区</t>
  </si>
  <si>
    <t>白島</t>
  </si>
  <si>
    <t>広島中央南</t>
  </si>
  <si>
    <t>胡町</t>
  </si>
  <si>
    <t>八丁堀</t>
  </si>
  <si>
    <t>広島中央営</t>
  </si>
  <si>
    <t>吉島</t>
  </si>
  <si>
    <t>十日市</t>
  </si>
  <si>
    <t>舟入</t>
  </si>
  <si>
    <t>江波</t>
  </si>
  <si>
    <t>広島市南区</t>
  </si>
  <si>
    <t>東雲</t>
  </si>
  <si>
    <t>青崎</t>
  </si>
  <si>
    <t>仁保</t>
  </si>
  <si>
    <t>段原</t>
  </si>
  <si>
    <t>宇品</t>
  </si>
  <si>
    <t>旭町</t>
  </si>
  <si>
    <t>宇品南</t>
  </si>
  <si>
    <t>宇品西</t>
  </si>
  <si>
    <t>長束</t>
  </si>
  <si>
    <t>祇園</t>
  </si>
  <si>
    <t>安</t>
  </si>
  <si>
    <t>祇園西</t>
  </si>
  <si>
    <t>祇園東</t>
  </si>
  <si>
    <t>緑井</t>
  </si>
  <si>
    <t>古市</t>
  </si>
  <si>
    <t>安東</t>
  </si>
  <si>
    <t>佐東町</t>
  </si>
  <si>
    <t>川内</t>
  </si>
  <si>
    <t>安中央</t>
  </si>
  <si>
    <t>安南</t>
  </si>
  <si>
    <t>沼田</t>
  </si>
  <si>
    <t>古市東</t>
  </si>
  <si>
    <t>沼田北＊</t>
  </si>
  <si>
    <t>八木</t>
  </si>
  <si>
    <t>高陽</t>
  </si>
  <si>
    <t>高陽南</t>
  </si>
  <si>
    <t>可部</t>
  </si>
  <si>
    <t>高陽中央</t>
  </si>
  <si>
    <t>あさひが丘</t>
  </si>
  <si>
    <t>可部中央</t>
  </si>
  <si>
    <t>可部南</t>
  </si>
  <si>
    <t>可部西</t>
  </si>
  <si>
    <t>可部北</t>
  </si>
  <si>
    <t>安佐町南＊</t>
  </si>
  <si>
    <t>あさひが丘＊</t>
  </si>
  <si>
    <t>安佐町北＊</t>
  </si>
  <si>
    <t>船越</t>
  </si>
  <si>
    <t>矢野</t>
  </si>
  <si>
    <t>矢野東</t>
  </si>
  <si>
    <t>中野＊</t>
  </si>
  <si>
    <t>瀬野川</t>
  </si>
  <si>
    <t>矢野西</t>
  </si>
  <si>
    <t>瀬野＊</t>
  </si>
  <si>
    <t>広島市西区</t>
  </si>
  <si>
    <t>横川</t>
  </si>
  <si>
    <t>観音</t>
  </si>
  <si>
    <t>中広</t>
  </si>
  <si>
    <t>己斐</t>
  </si>
  <si>
    <t>古江</t>
  </si>
  <si>
    <t>草津</t>
  </si>
  <si>
    <t>井口</t>
  </si>
  <si>
    <t>庚午</t>
  </si>
  <si>
    <t>高須</t>
  </si>
  <si>
    <t>五日市</t>
  </si>
  <si>
    <t>五日市中</t>
  </si>
  <si>
    <t>五日市中央</t>
  </si>
  <si>
    <t>八幡</t>
  </si>
  <si>
    <t>五日市西</t>
  </si>
  <si>
    <t>五日市北</t>
  </si>
  <si>
    <t>五日市南</t>
  </si>
  <si>
    <t>美鈴が丘</t>
  </si>
  <si>
    <t>五月が丘</t>
  </si>
  <si>
    <t>五日市東</t>
  </si>
  <si>
    <t>廿日市市</t>
  </si>
  <si>
    <t>廿日市東</t>
  </si>
  <si>
    <t>廿日市西</t>
  </si>
  <si>
    <t>廿日市北</t>
  </si>
  <si>
    <t>廿日市南</t>
  </si>
  <si>
    <t>宮島口</t>
  </si>
  <si>
    <t>宮島口＊</t>
  </si>
  <si>
    <t>大野</t>
  </si>
  <si>
    <t>大野＊</t>
  </si>
  <si>
    <t>厳島</t>
  </si>
  <si>
    <t>大君</t>
  </si>
  <si>
    <t>吉和＊</t>
  </si>
  <si>
    <t>三高＊</t>
  </si>
  <si>
    <t>美能＊</t>
  </si>
  <si>
    <t>沖＊</t>
  </si>
  <si>
    <t>是長＊</t>
  </si>
  <si>
    <t>中町＊</t>
  </si>
  <si>
    <t>高田＊</t>
  </si>
  <si>
    <t>飛渡瀬＊</t>
  </si>
  <si>
    <t>大君＊</t>
  </si>
  <si>
    <t>大原＊</t>
  </si>
  <si>
    <t>安芸郡</t>
  </si>
  <si>
    <t>府中</t>
  </si>
  <si>
    <t>府中南</t>
  </si>
  <si>
    <t>海田</t>
  </si>
  <si>
    <t>坂</t>
  </si>
  <si>
    <t>海田西</t>
  </si>
  <si>
    <t>江田島＊</t>
  </si>
  <si>
    <t>熊野</t>
  </si>
  <si>
    <t>音戸</t>
  </si>
  <si>
    <t>熊野＊</t>
  </si>
  <si>
    <t>切串＊</t>
  </si>
  <si>
    <t>秋月＊</t>
  </si>
  <si>
    <t>大竹市</t>
  </si>
  <si>
    <t>大竹</t>
  </si>
  <si>
    <t>大竹東</t>
  </si>
  <si>
    <t>大竹＊</t>
  </si>
  <si>
    <t>大竹西</t>
  </si>
  <si>
    <t>呉東部</t>
  </si>
  <si>
    <t>呉北部</t>
  </si>
  <si>
    <t>呉西部</t>
  </si>
  <si>
    <t>宮原</t>
  </si>
  <si>
    <t>警固屋</t>
  </si>
  <si>
    <t>呉中央</t>
  </si>
  <si>
    <t>和庄</t>
  </si>
  <si>
    <t>阿賀</t>
  </si>
  <si>
    <t>広西</t>
  </si>
  <si>
    <t>広東</t>
  </si>
  <si>
    <t>仁方</t>
  </si>
  <si>
    <t>吉浦</t>
  </si>
  <si>
    <t>焼山南</t>
  </si>
  <si>
    <t>焼山北</t>
  </si>
  <si>
    <t>天応</t>
  </si>
  <si>
    <t>豊田郡</t>
  </si>
  <si>
    <t>川尻＊</t>
  </si>
  <si>
    <t>安浦＊</t>
  </si>
  <si>
    <t>安芸津</t>
  </si>
  <si>
    <t>安芸津＊</t>
  </si>
  <si>
    <t>東野＊</t>
  </si>
  <si>
    <t>三津口＊</t>
  </si>
  <si>
    <t>東野</t>
  </si>
  <si>
    <t>鮴崎</t>
  </si>
  <si>
    <t>安登＊</t>
  </si>
  <si>
    <t>沖浦</t>
  </si>
  <si>
    <t>木之江</t>
  </si>
  <si>
    <t>明石方＊</t>
  </si>
  <si>
    <t>大崎</t>
  </si>
  <si>
    <t>沖浦＊</t>
  </si>
  <si>
    <t>御手洗</t>
  </si>
  <si>
    <t>大崎＊</t>
  </si>
  <si>
    <t>御手洗＊</t>
  </si>
  <si>
    <t>大長＊</t>
  </si>
  <si>
    <t>本郷＊</t>
  </si>
  <si>
    <t>東広島市</t>
  </si>
  <si>
    <t>西条</t>
  </si>
  <si>
    <t>八本松</t>
  </si>
  <si>
    <t>西条東＊</t>
  </si>
  <si>
    <t>西高屋＊</t>
  </si>
  <si>
    <t>西条西＊</t>
  </si>
  <si>
    <t>西条南部</t>
  </si>
  <si>
    <t>造賀</t>
  </si>
  <si>
    <t>八本松北＊</t>
  </si>
  <si>
    <t>西条東部</t>
  </si>
  <si>
    <t>白市</t>
  </si>
  <si>
    <t>八本松南＊</t>
  </si>
  <si>
    <t>西高屋</t>
  </si>
  <si>
    <t>志和＊</t>
  </si>
  <si>
    <t>黒瀬</t>
  </si>
  <si>
    <t>黒瀬西＊</t>
  </si>
  <si>
    <t>福富＊</t>
  </si>
  <si>
    <t>豊栄＊</t>
  </si>
  <si>
    <t>入野＊</t>
  </si>
  <si>
    <t>河内＊</t>
  </si>
  <si>
    <t>和木＊</t>
  </si>
  <si>
    <t>徳良＊</t>
  </si>
  <si>
    <t>竹原市</t>
  </si>
  <si>
    <t>竹原 ＊</t>
  </si>
  <si>
    <t>竹原＊</t>
  </si>
  <si>
    <t>吉名＊</t>
  </si>
  <si>
    <t>吉名</t>
  </si>
  <si>
    <t>忠海＊</t>
  </si>
  <si>
    <t>竹原北＊</t>
  </si>
  <si>
    <t>忠海</t>
  </si>
  <si>
    <t>吉田</t>
  </si>
  <si>
    <t>八千代南＊</t>
  </si>
  <si>
    <t>八千代北＊</t>
  </si>
  <si>
    <t>入江＊</t>
  </si>
  <si>
    <t>吉田＊</t>
  </si>
  <si>
    <t>可愛＊</t>
  </si>
  <si>
    <t>丹比＊</t>
  </si>
  <si>
    <t>向原＊</t>
  </si>
  <si>
    <t>小田＊</t>
  </si>
  <si>
    <t>甲立＊</t>
  </si>
  <si>
    <t>高宮北＊</t>
  </si>
  <si>
    <t>川根＊</t>
  </si>
  <si>
    <t>式敷＊</t>
  </si>
  <si>
    <t>高宮南＊</t>
  </si>
  <si>
    <t>横田＊</t>
  </si>
  <si>
    <t>生桑＊</t>
  </si>
  <si>
    <t>山県郡</t>
  </si>
  <si>
    <t>加計＊</t>
  </si>
  <si>
    <t>豊平＊</t>
  </si>
  <si>
    <t>八重＊</t>
  </si>
  <si>
    <t>本地＊</t>
  </si>
  <si>
    <t>壬生＊</t>
  </si>
  <si>
    <t>新庄＊</t>
  </si>
  <si>
    <t>戸河内＊</t>
  </si>
  <si>
    <t>三次市</t>
  </si>
  <si>
    <t>三次東＊</t>
  </si>
  <si>
    <t>三次</t>
  </si>
  <si>
    <t>八次</t>
  </si>
  <si>
    <t>塩町＊</t>
  </si>
  <si>
    <t>川地＊</t>
  </si>
  <si>
    <t>上川立＊</t>
  </si>
  <si>
    <t>庄原市</t>
  </si>
  <si>
    <t>庄原</t>
  </si>
  <si>
    <t>庄原＊</t>
  </si>
  <si>
    <t>山内＊</t>
  </si>
  <si>
    <t>高＊</t>
  </si>
  <si>
    <t>上下</t>
  </si>
  <si>
    <t>甲奴</t>
  </si>
  <si>
    <t>三和西＊</t>
  </si>
  <si>
    <t>三良坂＊</t>
  </si>
  <si>
    <t>三和東＊</t>
  </si>
  <si>
    <t>吉舎</t>
  </si>
  <si>
    <t>作木＊</t>
  </si>
  <si>
    <t>君田＊</t>
  </si>
  <si>
    <t>吉舎＊</t>
  </si>
  <si>
    <t>東城</t>
  </si>
  <si>
    <t>比和</t>
  </si>
  <si>
    <t>比婆口南＊</t>
  </si>
  <si>
    <t>比和＊</t>
  </si>
  <si>
    <t>上高野山＊</t>
  </si>
  <si>
    <t>下高野山＊</t>
  </si>
  <si>
    <t>備後八幡＊</t>
  </si>
  <si>
    <t>小奴可＊</t>
  </si>
  <si>
    <t>東城＊</t>
  </si>
  <si>
    <t>神石郡</t>
  </si>
  <si>
    <t>油木</t>
  </si>
  <si>
    <t>三原市</t>
  </si>
  <si>
    <t>三原中央</t>
  </si>
  <si>
    <t>三原南</t>
  </si>
  <si>
    <t>三原東店</t>
  </si>
  <si>
    <t>三原南店＊</t>
  </si>
  <si>
    <t>三原南部</t>
  </si>
  <si>
    <t>沼田川店</t>
  </si>
  <si>
    <t>世羅郡</t>
  </si>
  <si>
    <t>世羅</t>
  </si>
  <si>
    <t>宇津戸＊</t>
  </si>
  <si>
    <t>三川＊</t>
  </si>
  <si>
    <t>小国＊</t>
  </si>
  <si>
    <t>尾道市</t>
  </si>
  <si>
    <t>尾道・東</t>
  </si>
  <si>
    <t>美ノ郷</t>
  </si>
  <si>
    <t>美ノ郷＊</t>
  </si>
  <si>
    <t>尾道北</t>
  </si>
  <si>
    <t>尾道西＊</t>
  </si>
  <si>
    <t>尾道西</t>
  </si>
  <si>
    <t>百島</t>
  </si>
  <si>
    <t>百島＊</t>
  </si>
  <si>
    <t>福山中央</t>
  </si>
  <si>
    <t>福山城南</t>
  </si>
  <si>
    <t>福山販売</t>
  </si>
  <si>
    <t>福山営業所</t>
  </si>
  <si>
    <t>福山南</t>
  </si>
  <si>
    <t>木之庄</t>
  </si>
  <si>
    <t>福山東</t>
  </si>
  <si>
    <t>福山西</t>
  </si>
  <si>
    <t>多治米</t>
  </si>
  <si>
    <t>毎伸舎</t>
  </si>
  <si>
    <t>福山北</t>
  </si>
  <si>
    <t>蔵王・深津</t>
  </si>
  <si>
    <t>春日</t>
  </si>
  <si>
    <t>福山城東</t>
  </si>
  <si>
    <t>手城</t>
  </si>
  <si>
    <t>引野</t>
  </si>
  <si>
    <t>深津北</t>
  </si>
  <si>
    <t>大門</t>
  </si>
  <si>
    <t xml:space="preserve">山手  </t>
  </si>
  <si>
    <t>山手</t>
  </si>
  <si>
    <t>松永</t>
  </si>
  <si>
    <t>山手＊</t>
  </si>
  <si>
    <t>瀬戸</t>
  </si>
  <si>
    <t>万能倉</t>
  </si>
  <si>
    <t>瀬戸＊</t>
  </si>
  <si>
    <t>水呑</t>
  </si>
  <si>
    <t>水呑＊</t>
  </si>
  <si>
    <t>鞆＊</t>
  </si>
  <si>
    <t>鞆</t>
  </si>
  <si>
    <t>松永北</t>
  </si>
  <si>
    <t>幸千</t>
  </si>
  <si>
    <t>松永南</t>
  </si>
  <si>
    <t>駅家</t>
  </si>
  <si>
    <t>幸千＊</t>
  </si>
  <si>
    <t>松永南＊</t>
  </si>
  <si>
    <t>芦田＊</t>
  </si>
  <si>
    <t>戸手</t>
  </si>
  <si>
    <t>山野＊</t>
  </si>
  <si>
    <t>府中市</t>
  </si>
  <si>
    <t>府中北＊</t>
  </si>
  <si>
    <t>田島・横島</t>
  </si>
  <si>
    <t>田島・横島＊</t>
  </si>
  <si>
    <t>神辺北</t>
  </si>
  <si>
    <t>神辺北＊</t>
  </si>
  <si>
    <t>竹田</t>
  </si>
  <si>
    <t>新市</t>
  </si>
  <si>
    <t>田熊</t>
  </si>
  <si>
    <t>三庄＊</t>
  </si>
  <si>
    <t>三庄</t>
  </si>
  <si>
    <t>中庄</t>
  </si>
  <si>
    <t>中庄＊</t>
  </si>
  <si>
    <t>重井</t>
  </si>
  <si>
    <t>重井＊</t>
  </si>
  <si>
    <t>大浜＊</t>
  </si>
  <si>
    <t>庚午南</t>
  </si>
  <si>
    <t>横谷</t>
  </si>
  <si>
    <t>向島</t>
  </si>
  <si>
    <t>宇品</t>
  </si>
  <si>
    <t>本通</t>
  </si>
  <si>
    <t>糸崎</t>
  </si>
  <si>
    <t>折　　込　　日</t>
  </si>
  <si>
    <t>備    考</t>
  </si>
  <si>
    <t>呉　市</t>
  </si>
  <si>
    <t>上下  ＊</t>
  </si>
  <si>
    <t>神辺南</t>
  </si>
  <si>
    <t>福山市</t>
  </si>
  <si>
    <t>広 　　告　 　主</t>
  </si>
  <si>
    <t>折　込　日</t>
  </si>
  <si>
    <t>総　部　数</t>
  </si>
  <si>
    <t>備　　考</t>
  </si>
  <si>
    <t>市　　　郡</t>
  </si>
  <si>
    <t>合　　　計</t>
  </si>
  <si>
    <t>下蒲刈</t>
  </si>
  <si>
    <t>深江＊</t>
  </si>
  <si>
    <t>宮盛＊</t>
  </si>
  <si>
    <t>田戸＊</t>
  </si>
  <si>
    <t>鹿川＊</t>
  </si>
  <si>
    <t>柿浦＊</t>
  </si>
  <si>
    <t>北＊</t>
  </si>
  <si>
    <t>三次西＊</t>
  </si>
  <si>
    <t>三次北＊</t>
  </si>
  <si>
    <t>福永＊</t>
  </si>
  <si>
    <t>油木</t>
  </si>
  <si>
    <t>高蓋</t>
  </si>
  <si>
    <t>油木＊</t>
  </si>
  <si>
    <t>小畠＊</t>
  </si>
  <si>
    <t>高蓋＊</t>
  </si>
  <si>
    <t>豊松</t>
  </si>
  <si>
    <t>小畠・井関</t>
  </si>
  <si>
    <t>大門駅前</t>
  </si>
  <si>
    <t>ﾍﾟｰｼﾞ計</t>
  </si>
  <si>
    <t>　広島市西区</t>
  </si>
  <si>
    <t>　安芸郡</t>
  </si>
  <si>
    <t>　呉　市</t>
  </si>
  <si>
    <t>　竹原市</t>
  </si>
  <si>
    <t>　三次市</t>
  </si>
  <si>
    <t>ＳＫ　産経新聞</t>
  </si>
  <si>
    <t>３４１０５</t>
  </si>
  <si>
    <t>３４１０７</t>
  </si>
  <si>
    <t>３４１０４</t>
  </si>
  <si>
    <t>３４１０８</t>
  </si>
  <si>
    <t>３４２１３</t>
  </si>
  <si>
    <t>３４２１２</t>
  </si>
  <si>
    <t>３４２０３</t>
  </si>
  <si>
    <t>３４５４０</t>
  </si>
  <si>
    <t>３４２０７</t>
  </si>
  <si>
    <t xml:space="preserve">   　ＴＥＬ　０９２－４７１－１１２２</t>
  </si>
  <si>
    <r>
      <t xml:space="preserve">   　ＦＡ</t>
    </r>
    <r>
      <rPr>
        <sz val="9"/>
        <rFont val="ＭＳ Ｐ明朝"/>
        <family val="1"/>
      </rPr>
      <t>Ｘ</t>
    </r>
    <r>
      <rPr>
        <sz val="10"/>
        <rFont val="ＭＳ Ｐ明朝"/>
        <family val="1"/>
      </rPr>
      <t>　０９２－４７４－６４６６</t>
    </r>
  </si>
  <si>
    <t>比治山通り</t>
  </si>
  <si>
    <t>尾道</t>
  </si>
  <si>
    <t>幸千</t>
  </si>
  <si>
    <t>ＳＫ　産経新聞</t>
  </si>
  <si>
    <t>　安佐北区</t>
  </si>
  <si>
    <t>　大竹市</t>
  </si>
  <si>
    <t>　東広島市</t>
  </si>
  <si>
    <t>　庄原市</t>
  </si>
  <si>
    <t>　神石郡</t>
  </si>
  <si>
    <t xml:space="preserve">   　　　　　ＴＥＬ　０９２－４７１－１１２２</t>
  </si>
  <si>
    <t xml:space="preserve">   　　　　　ＦＡＸ　０９２－４７４－６４６６</t>
  </si>
  <si>
    <t>３４１０２</t>
  </si>
  <si>
    <t>３４１０１</t>
  </si>
  <si>
    <t>３４１０３</t>
  </si>
  <si>
    <t>３４１０６</t>
  </si>
  <si>
    <t>３４３００</t>
  </si>
  <si>
    <t>３４２１１</t>
  </si>
  <si>
    <t>３４２０２</t>
  </si>
  <si>
    <t>３４４２０</t>
  </si>
  <si>
    <t>３４３６０</t>
  </si>
  <si>
    <t>３４２０９</t>
  </si>
  <si>
    <t>３４２１０</t>
  </si>
  <si>
    <t>３４２０４</t>
  </si>
  <si>
    <t>３４２０８</t>
  </si>
  <si>
    <t>３４２０５</t>
  </si>
  <si>
    <t>３４４６０</t>
  </si>
  <si>
    <t>大朝＊</t>
  </si>
  <si>
    <t>山県中野＊</t>
  </si>
  <si>
    <t>加計八幡＊</t>
  </si>
  <si>
    <t>高陽東＊</t>
  </si>
  <si>
    <t>高陽北＊</t>
  </si>
  <si>
    <t>三田＊</t>
  </si>
  <si>
    <t>高南＊</t>
  </si>
  <si>
    <t>井原市＊</t>
  </si>
  <si>
    <t>飯室＊</t>
  </si>
  <si>
    <t>安・伴</t>
  </si>
  <si>
    <r>
      <t>N</t>
    </r>
    <r>
      <rPr>
        <b/>
        <sz val="11"/>
        <rFont val="ＭＳ Ｐ明朝"/>
        <family val="1"/>
      </rPr>
      <t>K</t>
    </r>
    <r>
      <rPr>
        <b/>
        <sz val="11"/>
        <rFont val="ＭＳ Ｐ明朝"/>
        <family val="1"/>
      </rPr>
      <t>　日本経済新聞</t>
    </r>
  </si>
  <si>
    <t>ＮＫ　日本経済新聞</t>
  </si>
  <si>
    <t>ＮＫ　日本経済新聞</t>
  </si>
  <si>
    <t>可部南（中）</t>
  </si>
  <si>
    <t>廿日市東（中）</t>
  </si>
  <si>
    <t>廿日市北（中）</t>
  </si>
  <si>
    <t>廿日市西（中）</t>
  </si>
  <si>
    <t>廿日市南（中）</t>
  </si>
  <si>
    <t>廿日市中央（中）</t>
  </si>
  <si>
    <t>廿日市東（読）</t>
  </si>
  <si>
    <t>廿日市北（読）</t>
  </si>
  <si>
    <t>廿日市西（読）</t>
  </si>
  <si>
    <t>海田東（中）</t>
  </si>
  <si>
    <t>ＮＫ　日本経済新聞</t>
  </si>
  <si>
    <t>（中）小計</t>
  </si>
  <si>
    <t>（朝）小計</t>
  </si>
  <si>
    <t>布野＊</t>
  </si>
  <si>
    <t>竹原北＊</t>
  </si>
  <si>
    <t>竹原＊</t>
  </si>
  <si>
    <t>吉名＊</t>
  </si>
  <si>
    <t>布野</t>
  </si>
  <si>
    <t>久井＊</t>
  </si>
  <si>
    <t>東福山</t>
  </si>
  <si>
    <t>蔵王＊</t>
  </si>
  <si>
    <t>伊勢丘＊</t>
  </si>
  <si>
    <t>福山東＊</t>
  </si>
  <si>
    <t>日経社</t>
  </si>
  <si>
    <t>仁保南（中）</t>
  </si>
  <si>
    <t>佐東町(朝)</t>
  </si>
  <si>
    <t>呉中央(中)</t>
  </si>
  <si>
    <t>広中央(中)</t>
  </si>
  <si>
    <t>焼山北(中)</t>
  </si>
  <si>
    <t>府中北(中)</t>
  </si>
  <si>
    <t>府中中(中)</t>
  </si>
  <si>
    <t>府中南(中)</t>
  </si>
  <si>
    <t>海田西(中)</t>
  </si>
  <si>
    <t>海田南(中)</t>
  </si>
  <si>
    <t>呉中央（朝）</t>
  </si>
  <si>
    <t>焼山南（朝）</t>
  </si>
  <si>
    <t>焼山北（朝）</t>
  </si>
  <si>
    <t>坂　　　(朝)</t>
  </si>
  <si>
    <t>西高屋＊</t>
  </si>
  <si>
    <t>下蒲刈＊</t>
  </si>
  <si>
    <t>江田島＊</t>
  </si>
  <si>
    <t>室尾＊</t>
  </si>
  <si>
    <t>十日市(朝)</t>
  </si>
  <si>
    <t>総領</t>
  </si>
  <si>
    <t>三原北部(中)</t>
  </si>
  <si>
    <t>三原西部(中)</t>
  </si>
  <si>
    <t>三原南部(中)</t>
  </si>
  <si>
    <t>尾道北(中)</t>
  </si>
  <si>
    <t>尾道西(中)</t>
  </si>
  <si>
    <t>尾道東(中)</t>
  </si>
  <si>
    <t>神辺　　(中)</t>
  </si>
  <si>
    <t>神辺北(中)</t>
  </si>
  <si>
    <t>神辺北(山)</t>
  </si>
  <si>
    <t>新市　　(朝)</t>
  </si>
  <si>
    <t>松永　　(毎)</t>
  </si>
  <si>
    <t>金江　　(毎)</t>
  </si>
  <si>
    <t>芦田　　(毎)</t>
  </si>
  <si>
    <t>鞆　 　　(朝)</t>
  </si>
  <si>
    <t>伊勢丘(中)</t>
  </si>
  <si>
    <t>松永南(中)</t>
  </si>
  <si>
    <t>幸千　　(中)</t>
  </si>
  <si>
    <t>山手　　(中)</t>
  </si>
  <si>
    <t>瀬戸　　(中)</t>
  </si>
  <si>
    <t>水呑　　(朝)</t>
  </si>
  <si>
    <t>船越　　(中)</t>
  </si>
  <si>
    <t>矢野　　(読)</t>
  </si>
  <si>
    <t>三篠南(中)</t>
  </si>
  <si>
    <t>三篠北(中)</t>
  </si>
  <si>
    <t>庚午南(中)</t>
  </si>
  <si>
    <t>高陽南(中)</t>
  </si>
  <si>
    <t>高陽中央(中)</t>
  </si>
  <si>
    <t>高陽西(中)</t>
  </si>
  <si>
    <t>可部南(中)</t>
  </si>
  <si>
    <t>可部西(中)</t>
  </si>
  <si>
    <t>可部北(中)</t>
  </si>
  <si>
    <t>高陽南(朝)</t>
  </si>
  <si>
    <t>矢野　　(朝)</t>
  </si>
  <si>
    <t>若草　　(中)</t>
  </si>
  <si>
    <t>中山　　(中)</t>
  </si>
  <si>
    <t>温品　　(中)</t>
  </si>
  <si>
    <t>福木　　(中)</t>
  </si>
  <si>
    <t>牛田　　(中)</t>
  </si>
  <si>
    <t>戸坂　　(中)</t>
  </si>
  <si>
    <t>牛田北(中)</t>
  </si>
  <si>
    <t>舟入南(中)</t>
  </si>
  <si>
    <t>皆実　　(中)</t>
  </si>
  <si>
    <t>仁保　　(中)</t>
  </si>
  <si>
    <t>旭町　　(中)</t>
  </si>
  <si>
    <t>翠町　　(中)</t>
  </si>
  <si>
    <t>青崎　　(中)</t>
  </si>
  <si>
    <t>段原　　(中)</t>
  </si>
  <si>
    <t>宇品北(中)</t>
  </si>
  <si>
    <t>宇品南(中)</t>
  </si>
  <si>
    <t>宇品西(中)</t>
  </si>
  <si>
    <t>長束東(中)</t>
  </si>
  <si>
    <t>長束西(中)</t>
  </si>
  <si>
    <t>祇園西(中)</t>
  </si>
  <si>
    <t>祇園東(中)</t>
  </si>
  <si>
    <t>安中央(中)</t>
  </si>
  <si>
    <t>古市東(中)</t>
  </si>
  <si>
    <t>安東　　(中)</t>
  </si>
  <si>
    <t>安南　　(中)</t>
  </si>
  <si>
    <t>安西　　(中)</t>
  </si>
  <si>
    <t>沼田　　(中)</t>
  </si>
  <si>
    <t>古市　　(中)</t>
  </si>
  <si>
    <t>緑井　　(中)</t>
  </si>
  <si>
    <t>八木　　(中)</t>
  </si>
  <si>
    <t>緑井　　(朝)</t>
  </si>
  <si>
    <t>廿日市</t>
  </si>
  <si>
    <t>広島市安佐南区</t>
  </si>
  <si>
    <t>広島市安佐北区</t>
  </si>
  <si>
    <t>広島市安芸区</t>
  </si>
  <si>
    <t>広島市佐伯区</t>
  </si>
  <si>
    <t>平成　　　年　　　月　　　日</t>
  </si>
  <si>
    <t>大竹東＊</t>
  </si>
  <si>
    <t>広島中央（専）</t>
  </si>
  <si>
    <t>府中西部　(朝)</t>
  </si>
  <si>
    <t>三原沼田</t>
  </si>
  <si>
    <t>神辺東</t>
  </si>
  <si>
    <t>　廿日市市</t>
  </si>
  <si>
    <t>五日市八幡</t>
  </si>
  <si>
    <t>焼山南(朝)</t>
  </si>
  <si>
    <t>焼山北(朝)</t>
  </si>
  <si>
    <t>西条</t>
  </si>
  <si>
    <t>三原北</t>
  </si>
  <si>
    <t>向東</t>
  </si>
  <si>
    <t>呉東＊</t>
  </si>
  <si>
    <t>呉西＊</t>
  </si>
  <si>
    <t>呉中央＊</t>
  </si>
  <si>
    <t>和庄＊</t>
  </si>
  <si>
    <t>広中央＊</t>
  </si>
  <si>
    <t>広北＊</t>
  </si>
  <si>
    <t>広南＊</t>
  </si>
  <si>
    <t>焼山北＊</t>
  </si>
  <si>
    <t>上蒲刈＊</t>
  </si>
  <si>
    <t>祇園春日野</t>
  </si>
  <si>
    <t>祇園春日野(中)</t>
  </si>
  <si>
    <t>中央南(中)</t>
  </si>
  <si>
    <t>中央南（中）</t>
  </si>
  <si>
    <t>城北通り</t>
  </si>
  <si>
    <t>矢賀　　(朝)</t>
  </si>
  <si>
    <t>府中西部</t>
  </si>
  <si>
    <t>西風新都</t>
  </si>
  <si>
    <t>沼田西(中)</t>
  </si>
  <si>
    <t>川尻</t>
  </si>
  <si>
    <t>安芸高田市</t>
  </si>
  <si>
    <t>３４２１４</t>
  </si>
  <si>
    <t>三良坂</t>
  </si>
  <si>
    <t>駅家　 (読)</t>
  </si>
  <si>
    <t>三原沼田(中)</t>
  </si>
  <si>
    <t>御調</t>
  </si>
  <si>
    <t>可部中央(中)</t>
  </si>
  <si>
    <t>高陽中央(中)</t>
  </si>
  <si>
    <t>廿日市中央（中）</t>
  </si>
  <si>
    <t>　安芸髙田市</t>
  </si>
  <si>
    <t>観音</t>
  </si>
  <si>
    <t>若草</t>
  </si>
  <si>
    <t>廿日市西（中）</t>
  </si>
  <si>
    <t>廿日市南（中）</t>
  </si>
  <si>
    <t>呉東部（朝）</t>
  </si>
  <si>
    <t>呉北部（朝）</t>
  </si>
  <si>
    <t>江田島市</t>
  </si>
  <si>
    <t>福山手城</t>
  </si>
  <si>
    <t>沼隈</t>
  </si>
  <si>
    <t>熊野・沼隈</t>
  </si>
  <si>
    <t>　江田島市</t>
  </si>
  <si>
    <t>沼田西(営)</t>
  </si>
  <si>
    <t>横川・中広</t>
  </si>
  <si>
    <t>横川・中広(中)</t>
  </si>
  <si>
    <t>広島南部(専)</t>
  </si>
  <si>
    <t>３４２１５</t>
  </si>
  <si>
    <t>大州</t>
  </si>
  <si>
    <t>大州　　(中)</t>
  </si>
  <si>
    <t>可部中央(中)</t>
  </si>
  <si>
    <t>己斐上(中)</t>
  </si>
  <si>
    <t>己斐上</t>
  </si>
  <si>
    <t>己斐上(中)</t>
  </si>
  <si>
    <t>杉並台</t>
  </si>
  <si>
    <t>湯来</t>
  </si>
  <si>
    <t>湯来＊</t>
  </si>
  <si>
    <t>音戸</t>
  </si>
  <si>
    <t>西条＊</t>
  </si>
  <si>
    <t>川迫＊</t>
  </si>
  <si>
    <t>川北＊</t>
  </si>
  <si>
    <t>庄原南＊</t>
  </si>
  <si>
    <t>御調西＊</t>
  </si>
  <si>
    <t>御調東＊</t>
  </si>
  <si>
    <t>多治米</t>
  </si>
  <si>
    <t>新涯</t>
  </si>
  <si>
    <t>山手（朝）</t>
  </si>
  <si>
    <t>新市　　(中）</t>
  </si>
  <si>
    <t>駅家　　(中)</t>
  </si>
  <si>
    <t>大竹</t>
  </si>
  <si>
    <t>【旧御調郡】</t>
  </si>
  <si>
    <t>【旧佐伯郡】</t>
  </si>
  <si>
    <t>【旧豊田郡】</t>
  </si>
  <si>
    <t>【旧安芸郡】</t>
  </si>
  <si>
    <t>　広島市中区</t>
  </si>
  <si>
    <t>　広島市南区</t>
  </si>
  <si>
    <t>　広島市東区</t>
  </si>
  <si>
    <t>　広島市安芸区</t>
  </si>
  <si>
    <t>　安佐南区</t>
  </si>
  <si>
    <t>　広島市佐伯区</t>
  </si>
  <si>
    <t>　★広島市計★</t>
  </si>
  <si>
    <t>　豊田郡</t>
  </si>
  <si>
    <t>　山県郡</t>
  </si>
  <si>
    <t>　三原市</t>
  </si>
  <si>
    <t>　世羅郡</t>
  </si>
  <si>
    <t>　★郡部小計★</t>
  </si>
  <si>
    <t>　★　合　計　★</t>
  </si>
  <si>
    <t>【旧甲奴郡】</t>
  </si>
  <si>
    <t>　尾道市</t>
  </si>
  <si>
    <t>　福山市</t>
  </si>
  <si>
    <t>　府中市</t>
  </si>
  <si>
    <t>黒瀬＊</t>
  </si>
  <si>
    <t>【旧比婆郡】</t>
  </si>
  <si>
    <t>【旧甲奴郡】</t>
  </si>
  <si>
    <t>尾道</t>
  </si>
  <si>
    <t>高陽南（朝）</t>
  </si>
  <si>
    <t>広島西部（専）</t>
  </si>
  <si>
    <t>【旧佐伯郡】</t>
  </si>
  <si>
    <t>高屋造賀＊</t>
  </si>
  <si>
    <t>高屋東＊</t>
  </si>
  <si>
    <t>加計</t>
  </si>
  <si>
    <t>【旧廿日市市】</t>
  </si>
  <si>
    <t>【旧　呉市】</t>
  </si>
  <si>
    <t>【旧庄原市】</t>
  </si>
  <si>
    <t>【旧尾道市】</t>
  </si>
  <si>
    <t>【旧府中市】</t>
  </si>
  <si>
    <t>【旧佐伯区】</t>
  </si>
  <si>
    <t>小　計</t>
  </si>
  <si>
    <t>西条東部（朝）</t>
  </si>
  <si>
    <t>矢野新町・坂</t>
  </si>
  <si>
    <t>豊島</t>
  </si>
  <si>
    <t>瀬戸田*</t>
  </si>
  <si>
    <t>生口*</t>
  </si>
  <si>
    <t>生口</t>
  </si>
  <si>
    <t>【旧因島市】</t>
  </si>
  <si>
    <t>【旧深安郡】</t>
  </si>
  <si>
    <t>中央(中)</t>
  </si>
  <si>
    <t>南観音空港通(中)</t>
  </si>
  <si>
    <t>南観音空港通</t>
  </si>
  <si>
    <t>西条南部（朝）</t>
  </si>
  <si>
    <t>春日・坪生</t>
  </si>
  <si>
    <t>海田西（中）</t>
  </si>
  <si>
    <t>海田東（中）</t>
  </si>
  <si>
    <t>海田南（中）</t>
  </si>
  <si>
    <t>廿日市東（中）</t>
  </si>
  <si>
    <t>廿日市中央（中）</t>
  </si>
  <si>
    <t>廿日市北（中）</t>
  </si>
  <si>
    <t>尾道・北＊</t>
  </si>
  <si>
    <t>尾道</t>
  </si>
  <si>
    <t>城北通り（中）</t>
  </si>
  <si>
    <t>土生・田熊＊</t>
  </si>
  <si>
    <t>土生・田熊*</t>
  </si>
  <si>
    <t>尾道・北(毎)</t>
  </si>
  <si>
    <t>尾道南(中)</t>
  </si>
  <si>
    <t>尾道南＊</t>
  </si>
  <si>
    <t>十日市(朝）</t>
  </si>
  <si>
    <t>尾道東</t>
  </si>
  <si>
    <t>警固屋（中）</t>
  </si>
  <si>
    <t>三庄</t>
  </si>
  <si>
    <t>呉中央(中）</t>
  </si>
  <si>
    <t>曙</t>
  </si>
  <si>
    <t>三原南部</t>
  </si>
  <si>
    <t>糸崎＊</t>
  </si>
  <si>
    <t>世羅中央＊</t>
  </si>
  <si>
    <t>尾道北</t>
  </si>
  <si>
    <t>上記２店とも毎日含む</t>
  </si>
  <si>
    <t>みはら店</t>
  </si>
  <si>
    <t>三原中央(朝)</t>
  </si>
  <si>
    <t>五日市中央北</t>
  </si>
  <si>
    <t>祇園山本(中)</t>
  </si>
  <si>
    <t>福山駅南</t>
  </si>
  <si>
    <t>祇園山本</t>
  </si>
  <si>
    <t>大洲</t>
  </si>
  <si>
    <t>※Ｈ２３．２より、中国新聞と合売</t>
  </si>
  <si>
    <t>三原本郷</t>
  </si>
  <si>
    <t>神辺 ＊</t>
  </si>
  <si>
    <t>宇品南(中）</t>
  </si>
  <si>
    <t>宇品西(中）</t>
  </si>
  <si>
    <t>横川中広(中）</t>
  </si>
  <si>
    <t>美鈴が丘</t>
  </si>
  <si>
    <t>海田中央</t>
  </si>
  <si>
    <t>天応吉浦＊</t>
  </si>
  <si>
    <t>松永</t>
  </si>
  <si>
    <t>松永＊</t>
  </si>
  <si>
    <t>Ｈ23.2.25より中国に統合</t>
  </si>
  <si>
    <t>※Ｈ２４．３より中国新聞と合売</t>
  </si>
  <si>
    <t>※Ｈ２４．３より、中国新聞と合売</t>
  </si>
  <si>
    <t>米Ｈ25.2より、廿日市西へ統合</t>
  </si>
  <si>
    <t>長束</t>
  </si>
  <si>
    <t>長束(中)</t>
  </si>
  <si>
    <t>松永（朝）</t>
  </si>
  <si>
    <t>舟入通り</t>
  </si>
  <si>
    <t>舟入通り(中)</t>
  </si>
  <si>
    <t>　　　　　　　※Ｈ２５．３より大州は比治山と若草へ分割</t>
  </si>
  <si>
    <t>中国へ</t>
  </si>
  <si>
    <t>阿賀＊</t>
  </si>
  <si>
    <t>※Ｈ25.8より、阿賀に阿賀南を統合</t>
  </si>
  <si>
    <t>※Ｈ25.10より、宮原に警固屋を統合</t>
  </si>
  <si>
    <t>呉南（宮原）＊</t>
  </si>
  <si>
    <t>三　篠</t>
  </si>
  <si>
    <t>廿日市中央</t>
  </si>
  <si>
    <t>廿日市佐伯*</t>
  </si>
  <si>
    <t>江田島</t>
  </si>
  <si>
    <t>※Ｈ２６．２より、中国新聞と合売</t>
  </si>
  <si>
    <t>府中本町(中)</t>
  </si>
  <si>
    <t>府中本町</t>
  </si>
  <si>
    <t>府中中</t>
  </si>
  <si>
    <t>広瀬･舟入中町</t>
  </si>
  <si>
    <t>福山南</t>
  </si>
  <si>
    <t>曙･多治米</t>
  </si>
  <si>
    <t>神辺</t>
  </si>
  <si>
    <t>千田･吉島</t>
  </si>
  <si>
    <t>舟入･江波</t>
  </si>
  <si>
    <t>温品･福木</t>
  </si>
  <si>
    <t>牛田･戸坂</t>
  </si>
  <si>
    <t>古市･川内</t>
  </si>
  <si>
    <t>観音･横川</t>
  </si>
  <si>
    <t>広東＊</t>
  </si>
  <si>
    <t>矢野･坂</t>
  </si>
  <si>
    <t>温品</t>
  </si>
  <si>
    <t>南センター(M)</t>
  </si>
  <si>
    <t>段原(M)</t>
  </si>
  <si>
    <t>西条南･黒瀬＊</t>
  </si>
  <si>
    <t>※Ｈ２７．８より、中国新聞と合売</t>
  </si>
  <si>
    <t>因島南＊</t>
  </si>
  <si>
    <t>因島南</t>
  </si>
  <si>
    <t>福山田尻･鞆*</t>
  </si>
  <si>
    <t>福木</t>
  </si>
  <si>
    <t>福木　　(中)</t>
  </si>
  <si>
    <t>向洋･大州</t>
  </si>
  <si>
    <t>尾道中央</t>
  </si>
  <si>
    <t>南区センター</t>
  </si>
  <si>
    <t>海田中央(中)</t>
  </si>
  <si>
    <t>二葉　　(朝)</t>
  </si>
  <si>
    <t>温品　　(朝)</t>
  </si>
  <si>
    <t>牛田　　(朝)</t>
  </si>
  <si>
    <t>戸坂　　(朝)</t>
  </si>
  <si>
    <t>矢野新町・坂(中)</t>
  </si>
  <si>
    <t>矢野東 (中)</t>
  </si>
  <si>
    <t>矢野西 (中)</t>
  </si>
  <si>
    <t>瀬野川 (読)</t>
  </si>
  <si>
    <t>船越　　(中)</t>
  </si>
  <si>
    <t>船越　　(中)</t>
  </si>
  <si>
    <t>西風新都(朝)</t>
  </si>
  <si>
    <t>長束　　(朝)</t>
  </si>
  <si>
    <t>祇園　　(朝)</t>
  </si>
  <si>
    <t>安　　　(朝)</t>
  </si>
  <si>
    <t>五日市中央北(中)</t>
  </si>
  <si>
    <t>五日市中央(中)</t>
  </si>
  <si>
    <t>五日市南(中)</t>
  </si>
  <si>
    <t>五日市西(中)</t>
  </si>
  <si>
    <t>五日市(読)</t>
  </si>
  <si>
    <t>五日市北(読)</t>
  </si>
  <si>
    <t>美鈴が丘(中)</t>
  </si>
  <si>
    <t>五日市東(中)</t>
  </si>
  <si>
    <t>五月が丘(中)</t>
  </si>
  <si>
    <t>五日市八幡(中)</t>
  </si>
  <si>
    <t>五日市皆賀(中)</t>
  </si>
  <si>
    <t>五日市南(中)</t>
  </si>
  <si>
    <t>五日市西(中)</t>
  </si>
  <si>
    <t>五日市北(中)</t>
  </si>
  <si>
    <t>五日市東(中)</t>
  </si>
  <si>
    <t>美鈴が丘(中)</t>
  </si>
  <si>
    <t>五月が丘(中)</t>
  </si>
  <si>
    <t>五日市八幡(中)</t>
  </si>
  <si>
    <t>五日市中(朝)</t>
  </si>
  <si>
    <t>五月が丘(朝)</t>
  </si>
  <si>
    <t>五日市西･北(朝)</t>
  </si>
  <si>
    <t>安浦･三津口･安登</t>
  </si>
  <si>
    <t>焼山中央(中)</t>
  </si>
  <si>
    <t>焼山中央＊</t>
  </si>
  <si>
    <t>備後西城</t>
  </si>
  <si>
    <t>備後西城＊</t>
  </si>
  <si>
    <t>Ｈ28.8 湯来(中)へ100枚移管</t>
  </si>
  <si>
    <t>※Ｈ25.3より江波は舟入通りへ統合</t>
  </si>
  <si>
    <t>明石方、沖浦、木之江が統合し、</t>
  </si>
  <si>
    <t>大崎南＊</t>
  </si>
  <si>
    <t>大崎南に名称変更</t>
  </si>
  <si>
    <t>木之江＊</t>
  </si>
  <si>
    <t>白島・中央</t>
  </si>
  <si>
    <t>広島中央</t>
  </si>
  <si>
    <t>福山北(M)</t>
  </si>
  <si>
    <t>春日(M)</t>
  </si>
  <si>
    <t>深津･手城</t>
  </si>
  <si>
    <t>駅家(M)</t>
  </si>
  <si>
    <t>神辺(M)</t>
  </si>
  <si>
    <t>府中(M)</t>
  </si>
  <si>
    <t>上  下  (中）</t>
  </si>
  <si>
    <t>府  中  (中)</t>
  </si>
  <si>
    <t>上  下  (中)</t>
  </si>
  <si>
    <t>府  中  (読)</t>
  </si>
  <si>
    <t>府中＊</t>
  </si>
  <si>
    <t>松永南</t>
  </si>
  <si>
    <t>福山田尻･鞆 (中)</t>
  </si>
  <si>
    <t>福山千年・沼隈(中)</t>
  </si>
  <si>
    <t>戸手･駅家西＊</t>
  </si>
  <si>
    <t>新市＊</t>
  </si>
  <si>
    <t>三原幸崎＊</t>
  </si>
  <si>
    <t>比治山通（中）</t>
  </si>
  <si>
    <t>高陽    (朝)</t>
  </si>
  <si>
    <t>可部    (朝)</t>
  </si>
  <si>
    <t>横川  (朝）</t>
  </si>
  <si>
    <t>観音  (朝）</t>
  </si>
  <si>
    <t>草津  (朝)</t>
  </si>
  <si>
    <t>井口  (朝)</t>
  </si>
  <si>
    <t>観音  (中)</t>
  </si>
  <si>
    <t>己斐  (中)</t>
  </si>
  <si>
    <t>高須  (中)</t>
  </si>
  <si>
    <t>庚午  (中)</t>
  </si>
  <si>
    <t>草津  (中)</t>
  </si>
  <si>
    <t>井口  (中)</t>
  </si>
  <si>
    <t>井口  (中)</t>
  </si>
  <si>
    <t>三篠  (中)</t>
  </si>
  <si>
    <t>草津  (中)</t>
  </si>
  <si>
    <t>庚午  (中)</t>
  </si>
  <si>
    <t>高須  (中)</t>
  </si>
  <si>
    <t>己斐  (中)</t>
  </si>
  <si>
    <t>観音  (中)</t>
  </si>
  <si>
    <t>湯来  (中)</t>
  </si>
  <si>
    <t>府中　(朝)</t>
  </si>
  <si>
    <t>呉西  （中）</t>
  </si>
  <si>
    <t>和庄  (中）</t>
  </si>
  <si>
    <t>宮原  (中）</t>
  </si>
  <si>
    <t>呉南  (朝)</t>
  </si>
  <si>
    <t>阿賀  (朝)</t>
  </si>
  <si>
    <t>広西  (朝)</t>
  </si>
  <si>
    <t>広東  (朝)</t>
  </si>
  <si>
    <t>吉浦  (朝)</t>
  </si>
  <si>
    <t>新広＊</t>
  </si>
  <si>
    <t>呉東  (中)</t>
  </si>
  <si>
    <t>呉西  (中)</t>
  </si>
  <si>
    <t>和庄  (中)</t>
  </si>
  <si>
    <t>呉南  (中)</t>
  </si>
  <si>
    <t>広東  (中)</t>
  </si>
  <si>
    <t>呉東  (朝)</t>
  </si>
  <si>
    <t>呉西  (朝)</t>
  </si>
  <si>
    <t>阿賀  (朝)</t>
  </si>
  <si>
    <t>広      (朝)</t>
  </si>
  <si>
    <t>仁方  (朝)</t>
  </si>
  <si>
    <t>音戸  (朝）</t>
  </si>
  <si>
    <t>音戸  (中)</t>
  </si>
  <si>
    <t>阿賀  (中)</t>
  </si>
  <si>
    <t>広北  (中)</t>
  </si>
  <si>
    <t>広南  (中)</t>
  </si>
  <si>
    <t>西条  (朝）</t>
  </si>
  <si>
    <t>三次  (朝)</t>
  </si>
  <si>
    <t>八次  (朝)</t>
  </si>
  <si>
    <t>庄原  (中)</t>
  </si>
  <si>
    <t>口北＊</t>
  </si>
  <si>
    <t>幸崎  (中)</t>
  </si>
  <si>
    <t>本郷  (中)</t>
  </si>
  <si>
    <t>※Ｈ25.2より神石は中国福永へ統合</t>
  </si>
  <si>
    <t>三原中央店＊</t>
  </si>
  <si>
    <t>三原西部＊</t>
  </si>
  <si>
    <t>尾道    (中)</t>
  </si>
  <si>
    <t>尾道東＊</t>
  </si>
  <si>
    <t>西浦＊</t>
  </si>
  <si>
    <t>中庄＊</t>
  </si>
  <si>
    <t>駅家　　(朝)</t>
  </si>
  <si>
    <t>春日　　(朝)</t>
  </si>
  <si>
    <t>千年･沼隈＊</t>
  </si>
  <si>
    <t>白島  (朝）</t>
  </si>
  <si>
    <t>吉島  (中）</t>
  </si>
  <si>
    <t>江波  (朝）</t>
  </si>
  <si>
    <t>中央  （中）</t>
  </si>
  <si>
    <t>向洋  （中）</t>
  </si>
  <si>
    <t>段原  （朝）</t>
  </si>
  <si>
    <t>吉島　　(中)</t>
  </si>
  <si>
    <t>土橋　　(中)</t>
  </si>
  <si>
    <t>舟入　　(中)</t>
  </si>
  <si>
    <t>江波　　(中)</t>
  </si>
  <si>
    <t>吉島　　(中)</t>
  </si>
  <si>
    <t>古江  (朝)</t>
  </si>
  <si>
    <t>己斐  (朝)</t>
  </si>
  <si>
    <t>東雲本町</t>
  </si>
  <si>
    <t>仁保・東雲</t>
  </si>
  <si>
    <t>東雲本町(中)</t>
  </si>
  <si>
    <t>仁保・東雲(中)</t>
  </si>
  <si>
    <t>旭町宇品北</t>
  </si>
  <si>
    <t>旭町宇品北(中）</t>
  </si>
  <si>
    <t>ｽﾀｼﾞｱﾑ通り(中)</t>
  </si>
  <si>
    <t>（30.9）</t>
  </si>
  <si>
    <t>皆実</t>
  </si>
  <si>
    <t>翠町･皆実町</t>
  </si>
  <si>
    <t>高宮＊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</si>
</sst>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);[Red]\(0\)"/>
    <numFmt numFmtId="188" formatCode="0;0;"/>
  </numFmts>
  <fonts count="7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2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8"/>
      <name val="ＭＳ Ｐ明朝"/>
      <family val="1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b/>
      <sz val="10"/>
      <name val="ＭＳ 明朝"/>
      <family val="1"/>
    </font>
    <font>
      <b/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明朝"/>
      <family val="1"/>
    </font>
    <font>
      <sz val="9"/>
      <color indexed="9"/>
      <name val="ＭＳ Ｐ明朝"/>
      <family val="1"/>
    </font>
    <font>
      <sz val="8"/>
      <color indexed="10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9"/>
      <color rgb="FFFF0000"/>
      <name val="ＭＳ 明朝"/>
      <family val="1"/>
    </font>
    <font>
      <sz val="9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 style="hair"/>
      <top style="dashed"/>
      <bottom style="medium"/>
    </border>
    <border>
      <left>
        <color indexed="63"/>
      </left>
      <right style="hair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 style="dashed"/>
    </border>
    <border>
      <left style="medium"/>
      <right>
        <color indexed="63"/>
      </right>
      <top style="hair"/>
      <bottom style="dashed"/>
    </border>
    <border>
      <left style="thin"/>
      <right style="hair"/>
      <top style="hair"/>
      <bottom style="dashed"/>
    </border>
    <border>
      <left style="hair"/>
      <right style="medium"/>
      <top style="hair"/>
      <bottom style="dashed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hair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dashed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dashed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185" fontId="0" fillId="33" borderId="0" xfId="48" applyNumberFormat="1" applyFill="1" applyAlignment="1">
      <alignment/>
    </xf>
    <xf numFmtId="185" fontId="0" fillId="33" borderId="0" xfId="0" applyNumberFormat="1" applyFill="1" applyAlignment="1">
      <alignment/>
    </xf>
    <xf numFmtId="185" fontId="0" fillId="33" borderId="10" xfId="48" applyNumberFormat="1" applyFont="1" applyFill="1" applyBorder="1" applyAlignment="1">
      <alignment horizontal="centerContinuous" vertical="center"/>
    </xf>
    <xf numFmtId="185" fontId="0" fillId="33" borderId="0" xfId="48" applyNumberFormat="1" applyFont="1" applyFill="1" applyAlignment="1">
      <alignment/>
    </xf>
    <xf numFmtId="185" fontId="6" fillId="0" borderId="11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/>
    </xf>
    <xf numFmtId="185" fontId="6" fillId="0" borderId="13" xfId="0" applyNumberFormat="1" applyFont="1" applyFill="1" applyBorder="1" applyAlignment="1">
      <alignment/>
    </xf>
    <xf numFmtId="185" fontId="6" fillId="0" borderId="14" xfId="0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center" vertical="center"/>
    </xf>
    <xf numFmtId="185" fontId="15" fillId="0" borderId="0" xfId="48" applyNumberFormat="1" applyFont="1" applyFill="1" applyAlignment="1">
      <alignment/>
    </xf>
    <xf numFmtId="185" fontId="6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7" fillId="0" borderId="0" xfId="48" applyNumberFormat="1" applyFont="1" applyFill="1" applyAlignment="1">
      <alignment vertical="center"/>
    </xf>
    <xf numFmtId="185" fontId="8" fillId="0" borderId="0" xfId="48" applyNumberFormat="1" applyFont="1" applyFill="1" applyAlignment="1">
      <alignment vertical="center"/>
    </xf>
    <xf numFmtId="185" fontId="16" fillId="0" borderId="0" xfId="48" applyNumberFormat="1" applyFont="1" applyFill="1" applyAlignment="1">
      <alignment vertical="top"/>
    </xf>
    <xf numFmtId="185" fontId="17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6" fillId="0" borderId="15" xfId="0" applyNumberFormat="1" applyFont="1" applyFill="1" applyBorder="1" applyAlignment="1">
      <alignment/>
    </xf>
    <xf numFmtId="185" fontId="10" fillId="0" borderId="10" xfId="0" applyNumberFormat="1" applyFont="1" applyFill="1" applyBorder="1" applyAlignment="1">
      <alignment horizontal="centerContinuous" vertical="center"/>
    </xf>
    <xf numFmtId="185" fontId="10" fillId="0" borderId="16" xfId="0" applyNumberFormat="1" applyFont="1" applyFill="1" applyBorder="1" applyAlignment="1">
      <alignment horizontal="centerContinuous" vertical="center"/>
    </xf>
    <xf numFmtId="185" fontId="10" fillId="0" borderId="17" xfId="0" applyNumberFormat="1" applyFont="1" applyFill="1" applyBorder="1" applyAlignment="1">
      <alignment horizontal="centerContinuous" vertical="center"/>
    </xf>
    <xf numFmtId="185" fontId="7" fillId="0" borderId="18" xfId="0" applyNumberFormat="1" applyFont="1" applyFill="1" applyBorder="1" applyAlignment="1">
      <alignment/>
    </xf>
    <xf numFmtId="185" fontId="18" fillId="0" borderId="19" xfId="0" applyNumberFormat="1" applyFont="1" applyFill="1" applyBorder="1" applyAlignment="1">
      <alignment/>
    </xf>
    <xf numFmtId="185" fontId="18" fillId="0" borderId="20" xfId="0" applyNumberFormat="1" applyFont="1" applyFill="1" applyBorder="1" applyAlignment="1">
      <alignment/>
    </xf>
    <xf numFmtId="185" fontId="18" fillId="0" borderId="21" xfId="0" applyNumberFormat="1" applyFont="1" applyFill="1" applyBorder="1" applyAlignment="1">
      <alignment/>
    </xf>
    <xf numFmtId="185" fontId="18" fillId="0" borderId="22" xfId="0" applyNumberFormat="1" applyFont="1" applyFill="1" applyBorder="1" applyAlignment="1">
      <alignment/>
    </xf>
    <xf numFmtId="185" fontId="18" fillId="0" borderId="23" xfId="0" applyNumberFormat="1" applyFont="1" applyFill="1" applyBorder="1" applyAlignment="1">
      <alignment/>
    </xf>
    <xf numFmtId="185" fontId="6" fillId="0" borderId="24" xfId="0" applyNumberFormat="1" applyFont="1" applyFill="1" applyBorder="1" applyAlignment="1">
      <alignment/>
    </xf>
    <xf numFmtId="185" fontId="6" fillId="0" borderId="25" xfId="0" applyNumberFormat="1" applyFont="1" applyFill="1" applyBorder="1" applyAlignment="1">
      <alignment horizontal="centerContinuous" vertical="center"/>
    </xf>
    <xf numFmtId="185" fontId="6" fillId="0" borderId="26" xfId="0" applyNumberFormat="1" applyFont="1" applyFill="1" applyBorder="1" applyAlignment="1">
      <alignment horizontal="centerContinuous" vertical="center"/>
    </xf>
    <xf numFmtId="185" fontId="7" fillId="0" borderId="27" xfId="0" applyNumberFormat="1" applyFont="1" applyFill="1" applyBorder="1" applyAlignment="1">
      <alignment/>
    </xf>
    <xf numFmtId="185" fontId="6" fillId="0" borderId="28" xfId="0" applyNumberFormat="1" applyFont="1" applyFill="1" applyBorder="1" applyAlignment="1">
      <alignment/>
    </xf>
    <xf numFmtId="185" fontId="0" fillId="0" borderId="16" xfId="0" applyNumberFormat="1" applyFont="1" applyFill="1" applyBorder="1" applyAlignment="1">
      <alignment horizontal="centerContinuous" vertical="center"/>
    </xf>
    <xf numFmtId="185" fontId="7" fillId="0" borderId="29" xfId="0" applyNumberFormat="1" applyFont="1" applyFill="1" applyBorder="1" applyAlignment="1">
      <alignment horizontal="centerContinuous" vertical="center"/>
    </xf>
    <xf numFmtId="185" fontId="0" fillId="0" borderId="17" xfId="0" applyNumberFormat="1" applyFont="1" applyFill="1" applyBorder="1" applyAlignment="1">
      <alignment horizontal="centerContinuous" vertical="center"/>
    </xf>
    <xf numFmtId="185" fontId="7" fillId="0" borderId="30" xfId="0" applyNumberFormat="1" applyFont="1" applyFill="1" applyBorder="1" applyAlignment="1">
      <alignment/>
    </xf>
    <xf numFmtId="185" fontId="1" fillId="0" borderId="31" xfId="0" applyNumberFormat="1" applyFont="1" applyFill="1" applyBorder="1" applyAlignment="1">
      <alignment/>
    </xf>
    <xf numFmtId="185" fontId="0" fillId="33" borderId="0" xfId="48" applyNumberFormat="1" applyFont="1" applyFill="1" applyAlignment="1">
      <alignment vertical="top"/>
    </xf>
    <xf numFmtId="185" fontId="7" fillId="0" borderId="25" xfId="0" applyNumberFormat="1" applyFont="1" applyFill="1" applyBorder="1" applyAlignment="1">
      <alignment horizontal="center" vertical="center"/>
    </xf>
    <xf numFmtId="185" fontId="0" fillId="33" borderId="26" xfId="48" applyNumberFormat="1" applyFont="1" applyFill="1" applyBorder="1" applyAlignment="1">
      <alignment horizontal="centerContinuous" vertical="center"/>
    </xf>
    <xf numFmtId="185" fontId="18" fillId="0" borderId="32" xfId="0" applyNumberFormat="1" applyFont="1" applyFill="1" applyBorder="1" applyAlignment="1">
      <alignment/>
    </xf>
    <xf numFmtId="185" fontId="18" fillId="0" borderId="33" xfId="0" applyNumberFormat="1" applyFont="1" applyFill="1" applyBorder="1" applyAlignment="1">
      <alignment/>
    </xf>
    <xf numFmtId="185" fontId="18" fillId="0" borderId="34" xfId="0" applyNumberFormat="1" applyFont="1" applyFill="1" applyBorder="1" applyAlignment="1">
      <alignment/>
    </xf>
    <xf numFmtId="185" fontId="6" fillId="0" borderId="10" xfId="0" applyNumberFormat="1" applyFont="1" applyFill="1" applyBorder="1" applyAlignment="1">
      <alignment horizontal="centerContinuous" vertical="center"/>
    </xf>
    <xf numFmtId="185" fontId="18" fillId="0" borderId="35" xfId="0" applyNumberFormat="1" applyFont="1" applyFill="1" applyBorder="1" applyAlignment="1">
      <alignment/>
    </xf>
    <xf numFmtId="185" fontId="6" fillId="0" borderId="36" xfId="0" applyNumberFormat="1" applyFont="1" applyFill="1" applyBorder="1" applyAlignment="1">
      <alignment/>
    </xf>
    <xf numFmtId="185" fontId="18" fillId="0" borderId="37" xfId="0" applyNumberFormat="1" applyFont="1" applyFill="1" applyBorder="1" applyAlignment="1">
      <alignment/>
    </xf>
    <xf numFmtId="185" fontId="6" fillId="0" borderId="38" xfId="0" applyNumberFormat="1" applyFont="1" applyFill="1" applyBorder="1" applyAlignment="1">
      <alignment/>
    </xf>
    <xf numFmtId="185" fontId="18" fillId="0" borderId="39" xfId="0" applyNumberFormat="1" applyFont="1" applyFill="1" applyBorder="1" applyAlignment="1">
      <alignment/>
    </xf>
    <xf numFmtId="185" fontId="18" fillId="0" borderId="40" xfId="0" applyNumberFormat="1" applyFont="1" applyFill="1" applyBorder="1" applyAlignment="1">
      <alignment/>
    </xf>
    <xf numFmtId="185" fontId="6" fillId="0" borderId="41" xfId="0" applyNumberFormat="1" applyFont="1" applyFill="1" applyBorder="1" applyAlignment="1">
      <alignment/>
    </xf>
    <xf numFmtId="185" fontId="6" fillId="0" borderId="42" xfId="0" applyNumberFormat="1" applyFont="1" applyFill="1" applyBorder="1" applyAlignment="1">
      <alignment/>
    </xf>
    <xf numFmtId="185" fontId="6" fillId="0" borderId="43" xfId="0" applyNumberFormat="1" applyFont="1" applyFill="1" applyBorder="1" applyAlignment="1">
      <alignment/>
    </xf>
    <xf numFmtId="185" fontId="23" fillId="0" borderId="44" xfId="48" applyNumberFormat="1" applyFont="1" applyFill="1" applyBorder="1" applyAlignment="1">
      <alignment horizontal="centerContinuous" vertical="center"/>
    </xf>
    <xf numFmtId="0" fontId="24" fillId="0" borderId="45" xfId="0" applyFont="1" applyBorder="1" applyAlignment="1">
      <alignment horizontal="centerContinuous" vertical="center"/>
    </xf>
    <xf numFmtId="185" fontId="23" fillId="0" borderId="45" xfId="48" applyNumberFormat="1" applyFont="1" applyFill="1" applyBorder="1" applyAlignment="1">
      <alignment horizontal="centerContinuous" vertical="center"/>
    </xf>
    <xf numFmtId="185" fontId="23" fillId="0" borderId="45" xfId="0" applyNumberFormat="1" applyFont="1" applyBorder="1" applyAlignment="1">
      <alignment horizontal="centerContinuous" vertical="center"/>
    </xf>
    <xf numFmtId="185" fontId="23" fillId="0" borderId="45" xfId="49" applyNumberFormat="1" applyFont="1" applyFill="1" applyBorder="1" applyAlignment="1">
      <alignment horizontal="centerContinuous" vertical="center"/>
    </xf>
    <xf numFmtId="185" fontId="23" fillId="0" borderId="46" xfId="0" applyNumberFormat="1" applyFont="1" applyBorder="1" applyAlignment="1">
      <alignment horizontal="centerContinuous" vertical="center"/>
    </xf>
    <xf numFmtId="0" fontId="23" fillId="0" borderId="45" xfId="0" applyFont="1" applyBorder="1" applyAlignment="1">
      <alignment horizontal="centerContinuous" vertical="center"/>
    </xf>
    <xf numFmtId="185" fontId="6" fillId="0" borderId="47" xfId="0" applyNumberFormat="1" applyFont="1" applyFill="1" applyBorder="1" applyAlignment="1">
      <alignment/>
    </xf>
    <xf numFmtId="185" fontId="18" fillId="0" borderId="48" xfId="0" applyNumberFormat="1" applyFont="1" applyFill="1" applyBorder="1" applyAlignment="1">
      <alignment/>
    </xf>
    <xf numFmtId="185" fontId="7" fillId="0" borderId="49" xfId="0" applyNumberFormat="1" applyFont="1" applyFill="1" applyBorder="1" applyAlignment="1">
      <alignment/>
    </xf>
    <xf numFmtId="185" fontId="18" fillId="0" borderId="50" xfId="0" applyNumberFormat="1" applyFont="1" applyFill="1" applyBorder="1" applyAlignment="1">
      <alignment/>
    </xf>
    <xf numFmtId="185" fontId="6" fillId="0" borderId="51" xfId="0" applyNumberFormat="1" applyFont="1" applyFill="1" applyBorder="1" applyAlignment="1">
      <alignment/>
    </xf>
    <xf numFmtId="185" fontId="18" fillId="0" borderId="52" xfId="0" applyNumberFormat="1" applyFont="1" applyFill="1" applyBorder="1" applyAlignment="1">
      <alignment/>
    </xf>
    <xf numFmtId="185" fontId="18" fillId="0" borderId="53" xfId="0" applyNumberFormat="1" applyFont="1" applyFill="1" applyBorder="1" applyAlignment="1">
      <alignment/>
    </xf>
    <xf numFmtId="185" fontId="1" fillId="0" borderId="54" xfId="0" applyNumberFormat="1" applyFont="1" applyFill="1" applyBorder="1" applyAlignment="1">
      <alignment/>
    </xf>
    <xf numFmtId="185" fontId="1" fillId="0" borderId="55" xfId="0" applyNumberFormat="1" applyFont="1" applyFill="1" applyBorder="1" applyAlignment="1">
      <alignment/>
    </xf>
    <xf numFmtId="185" fontId="18" fillId="0" borderId="56" xfId="0" applyNumberFormat="1" applyFont="1" applyFill="1" applyBorder="1" applyAlignment="1">
      <alignment/>
    </xf>
    <xf numFmtId="185" fontId="6" fillId="0" borderId="57" xfId="0" applyNumberFormat="1" applyFont="1" applyFill="1" applyBorder="1" applyAlignment="1">
      <alignment/>
    </xf>
    <xf numFmtId="185" fontId="18" fillId="0" borderId="58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5" fontId="6" fillId="0" borderId="59" xfId="0" applyNumberFormat="1" applyFont="1" applyFill="1" applyBorder="1" applyAlignment="1">
      <alignment/>
    </xf>
    <xf numFmtId="185" fontId="6" fillId="0" borderId="60" xfId="0" applyNumberFormat="1" applyFont="1" applyFill="1" applyBorder="1" applyAlignment="1">
      <alignment/>
    </xf>
    <xf numFmtId="185" fontId="6" fillId="0" borderId="61" xfId="0" applyNumberFormat="1" applyFont="1" applyFill="1" applyBorder="1" applyAlignment="1">
      <alignment/>
    </xf>
    <xf numFmtId="185" fontId="18" fillId="33" borderId="62" xfId="0" applyNumberFormat="1" applyFont="1" applyFill="1" applyBorder="1" applyAlignment="1">
      <alignment/>
    </xf>
    <xf numFmtId="185" fontId="0" fillId="33" borderId="0" xfId="48" applyNumberFormat="1" applyFont="1" applyFill="1" applyAlignment="1">
      <alignment/>
    </xf>
    <xf numFmtId="185" fontId="20" fillId="33" borderId="0" xfId="0" applyNumberFormat="1" applyFont="1" applyFill="1" applyAlignment="1">
      <alignment/>
    </xf>
    <xf numFmtId="185" fontId="4" fillId="0" borderId="63" xfId="48" applyNumberFormat="1" applyFont="1" applyFill="1" applyBorder="1" applyAlignment="1">
      <alignment horizontal="distributed"/>
    </xf>
    <xf numFmtId="185" fontId="4" fillId="0" borderId="27" xfId="48" applyNumberFormat="1" applyFont="1" applyFill="1" applyBorder="1" applyAlignment="1">
      <alignment horizontal="distributed"/>
    </xf>
    <xf numFmtId="185" fontId="4" fillId="0" borderId="64" xfId="48" applyNumberFormat="1" applyFont="1" applyFill="1" applyBorder="1" applyAlignment="1">
      <alignment horizontal="distributed"/>
    </xf>
    <xf numFmtId="185" fontId="4" fillId="0" borderId="65" xfId="48" applyNumberFormat="1" applyFont="1" applyFill="1" applyBorder="1" applyAlignment="1">
      <alignment horizontal="distributed"/>
    </xf>
    <xf numFmtId="185" fontId="4" fillId="0" borderId="63" xfId="48" applyNumberFormat="1" applyFont="1" applyFill="1" applyBorder="1" applyAlignment="1">
      <alignment horizontal="distributed" shrinkToFit="1"/>
    </xf>
    <xf numFmtId="185" fontId="20" fillId="0" borderId="66" xfId="48" applyNumberFormat="1" applyFont="1" applyFill="1" applyBorder="1" applyAlignment="1">
      <alignment/>
    </xf>
    <xf numFmtId="185" fontId="5" fillId="0" borderId="67" xfId="48" applyNumberFormat="1" applyFont="1" applyFill="1" applyBorder="1" applyAlignment="1">
      <alignment/>
    </xf>
    <xf numFmtId="185" fontId="20" fillId="0" borderId="68" xfId="48" applyNumberFormat="1" applyFont="1" applyFill="1" applyBorder="1" applyAlignment="1">
      <alignment/>
    </xf>
    <xf numFmtId="185" fontId="20" fillId="0" borderId="48" xfId="48" applyNumberFormat="1" applyFont="1" applyFill="1" applyBorder="1" applyAlignment="1">
      <alignment/>
    </xf>
    <xf numFmtId="185" fontId="20" fillId="0" borderId="40" xfId="48" applyNumberFormat="1" applyFont="1" applyFill="1" applyBorder="1" applyAlignment="1">
      <alignment/>
    </xf>
    <xf numFmtId="185" fontId="5" fillId="0" borderId="69" xfId="48" applyNumberFormat="1" applyFont="1" applyFill="1" applyBorder="1" applyAlignment="1">
      <alignment/>
    </xf>
    <xf numFmtId="185" fontId="5" fillId="0" borderId="70" xfId="48" applyNumberFormat="1" applyFont="1" applyFill="1" applyBorder="1" applyAlignment="1">
      <alignment/>
    </xf>
    <xf numFmtId="185" fontId="5" fillId="0" borderId="71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 horizontal="distributed"/>
    </xf>
    <xf numFmtId="185" fontId="20" fillId="0" borderId="22" xfId="48" applyNumberFormat="1" applyFont="1" applyFill="1" applyBorder="1" applyAlignment="1">
      <alignment/>
    </xf>
    <xf numFmtId="185" fontId="0" fillId="0" borderId="73" xfId="48" applyNumberFormat="1" applyFont="1" applyFill="1" applyBorder="1" applyAlignment="1" quotePrefix="1">
      <alignment horizontal="center"/>
    </xf>
    <xf numFmtId="185" fontId="5" fillId="0" borderId="73" xfId="48" applyNumberFormat="1" applyFont="1" applyFill="1" applyBorder="1" applyAlignment="1">
      <alignment/>
    </xf>
    <xf numFmtId="185" fontId="12" fillId="0" borderId="25" xfId="48" applyNumberFormat="1" applyFont="1" applyFill="1" applyBorder="1" applyAlignment="1">
      <alignment horizontal="centerContinuous"/>
    </xf>
    <xf numFmtId="185" fontId="4" fillId="0" borderId="10" xfId="48" applyNumberFormat="1" applyFont="1" applyFill="1" applyBorder="1" applyAlignment="1">
      <alignment horizontal="centerContinuous"/>
    </xf>
    <xf numFmtId="185" fontId="0" fillId="0" borderId="16" xfId="48" applyNumberFormat="1" applyFill="1" applyBorder="1" applyAlignment="1">
      <alignment horizontal="centerContinuous"/>
    </xf>
    <xf numFmtId="185" fontId="12" fillId="0" borderId="26" xfId="48" applyNumberFormat="1" applyFont="1" applyFill="1" applyBorder="1" applyAlignment="1" quotePrefix="1">
      <alignment horizontal="centerContinuous"/>
    </xf>
    <xf numFmtId="185" fontId="0" fillId="0" borderId="10" xfId="48" applyNumberFormat="1" applyFill="1" applyBorder="1" applyAlignment="1">
      <alignment horizontal="centerContinuous"/>
    </xf>
    <xf numFmtId="185" fontId="12" fillId="0" borderId="16" xfId="48" applyNumberFormat="1" applyFont="1" applyFill="1" applyBorder="1" applyAlignment="1">
      <alignment horizontal="center"/>
    </xf>
    <xf numFmtId="185" fontId="12" fillId="0" borderId="10" xfId="48" applyNumberFormat="1" applyFont="1" applyFill="1" applyBorder="1" applyAlignment="1">
      <alignment horizontal="centerContinuous"/>
    </xf>
    <xf numFmtId="185" fontId="1" fillId="0" borderId="10" xfId="48" applyNumberFormat="1" applyFont="1" applyFill="1" applyBorder="1" applyAlignment="1">
      <alignment horizontal="centerContinuous"/>
    </xf>
    <xf numFmtId="185" fontId="0" fillId="0" borderId="17" xfId="48" applyNumberFormat="1" applyFill="1" applyBorder="1" applyAlignment="1">
      <alignment horizontal="centerContinuous"/>
    </xf>
    <xf numFmtId="185" fontId="0" fillId="0" borderId="0" xfId="48" applyNumberFormat="1" applyFill="1" applyAlignment="1">
      <alignment vertical="center"/>
    </xf>
    <xf numFmtId="185" fontId="0" fillId="0" borderId="0" xfId="48" applyNumberFormat="1" applyFill="1" applyAlignment="1">
      <alignment/>
    </xf>
    <xf numFmtId="185" fontId="9" fillId="0" borderId="74" xfId="48" applyNumberFormat="1" applyFont="1" applyFill="1" applyBorder="1" applyAlignment="1">
      <alignment horizontal="centerContinuous" vertical="center"/>
    </xf>
    <xf numFmtId="185" fontId="10" fillId="0" borderId="75" xfId="48" applyNumberFormat="1" applyFont="1" applyFill="1" applyBorder="1" applyAlignment="1">
      <alignment horizontal="centerContinuous" vertical="center"/>
    </xf>
    <xf numFmtId="185" fontId="10" fillId="0" borderId="45" xfId="48" applyNumberFormat="1" applyFont="1" applyFill="1" applyBorder="1" applyAlignment="1">
      <alignment horizontal="centerContinuous" vertical="center"/>
    </xf>
    <xf numFmtId="185" fontId="10" fillId="0" borderId="76" xfId="48" applyNumberFormat="1" applyFont="1" applyFill="1" applyBorder="1" applyAlignment="1">
      <alignment horizontal="centerContinuous" vertical="center"/>
    </xf>
    <xf numFmtId="185" fontId="6" fillId="0" borderId="76" xfId="48" applyNumberFormat="1" applyFont="1" applyFill="1" applyBorder="1" applyAlignment="1">
      <alignment horizontal="center" vertical="center"/>
    </xf>
    <xf numFmtId="185" fontId="9" fillId="0" borderId="75" xfId="48" applyNumberFormat="1" applyFont="1" applyFill="1" applyBorder="1" applyAlignment="1">
      <alignment horizontal="centerContinuous" vertical="center"/>
    </xf>
    <xf numFmtId="185" fontId="6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/>
    </xf>
    <xf numFmtId="185" fontId="11" fillId="0" borderId="0" xfId="48" applyNumberFormat="1" applyFont="1" applyFill="1" applyBorder="1" applyAlignment="1" quotePrefix="1">
      <alignment horizontal="left" vertical="center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77" xfId="48" applyNumberFormat="1" applyFont="1" applyFill="1" applyBorder="1" applyAlignment="1">
      <alignment horizontal="center" vertical="center"/>
    </xf>
    <xf numFmtId="185" fontId="1" fillId="0" borderId="56" xfId="48" applyNumberFormat="1" applyFont="1" applyFill="1" applyBorder="1" applyAlignment="1">
      <alignment horizontal="centerContinuous" vertical="center"/>
    </xf>
    <xf numFmtId="185" fontId="0" fillId="0" borderId="78" xfId="48" applyNumberFormat="1" applyFill="1" applyBorder="1" applyAlignment="1">
      <alignment horizontal="centerContinuous"/>
    </xf>
    <xf numFmtId="185" fontId="8" fillId="0" borderId="56" xfId="48" applyNumberFormat="1" applyFont="1" applyFill="1" applyBorder="1" applyAlignment="1" quotePrefix="1">
      <alignment horizontal="left"/>
    </xf>
    <xf numFmtId="185" fontId="0" fillId="0" borderId="78" xfId="48" applyNumberFormat="1" applyFont="1" applyFill="1" applyBorder="1" applyAlignment="1">
      <alignment/>
    </xf>
    <xf numFmtId="185" fontId="13" fillId="0" borderId="79" xfId="48" applyNumberFormat="1" applyFont="1" applyFill="1" applyBorder="1" applyAlignment="1" quotePrefix="1">
      <alignment/>
    </xf>
    <xf numFmtId="185" fontId="5" fillId="0" borderId="80" xfId="48" applyNumberFormat="1" applyFont="1" applyFill="1" applyBorder="1" applyAlignment="1">
      <alignment/>
    </xf>
    <xf numFmtId="185" fontId="13" fillId="0" borderId="0" xfId="48" applyNumberFormat="1" applyFont="1" applyFill="1" applyBorder="1" applyAlignment="1">
      <alignment/>
    </xf>
    <xf numFmtId="185" fontId="13" fillId="0" borderId="81" xfId="48" applyNumberFormat="1" applyFont="1" applyFill="1" applyBorder="1" applyAlignment="1">
      <alignment/>
    </xf>
    <xf numFmtId="185" fontId="5" fillId="0" borderId="81" xfId="48" applyNumberFormat="1" applyFont="1" applyFill="1" applyBorder="1" applyAlignment="1" quotePrefix="1">
      <alignment vertical="center"/>
    </xf>
    <xf numFmtId="185" fontId="11" fillId="0" borderId="0" xfId="48" applyNumberFormat="1" applyFont="1" applyFill="1" applyAlignment="1">
      <alignment vertical="top"/>
    </xf>
    <xf numFmtId="185" fontId="1" fillId="0" borderId="25" xfId="48" applyNumberFormat="1" applyFont="1" applyFill="1" applyBorder="1" applyAlignment="1">
      <alignment horizontal="centerContinuous" vertical="center"/>
    </xf>
    <xf numFmtId="185" fontId="0" fillId="0" borderId="10" xfId="48" applyNumberFormat="1" applyFont="1" applyFill="1" applyBorder="1" applyAlignment="1">
      <alignment horizontal="centerContinuous" vertical="center"/>
    </xf>
    <xf numFmtId="185" fontId="0" fillId="0" borderId="17" xfId="48" applyNumberFormat="1" applyFont="1" applyFill="1" applyBorder="1" applyAlignment="1">
      <alignment horizontal="centerContinuous" vertical="center"/>
    </xf>
    <xf numFmtId="185" fontId="1" fillId="0" borderId="10" xfId="48" applyNumberFormat="1" applyFont="1" applyFill="1" applyBorder="1" applyAlignment="1">
      <alignment horizontal="centerContinuous" vertical="center"/>
    </xf>
    <xf numFmtId="185" fontId="1" fillId="0" borderId="25" xfId="48" applyNumberFormat="1" applyFont="1" applyFill="1" applyBorder="1" applyAlignment="1">
      <alignment horizontal="centerContinuous" vertical="center"/>
    </xf>
    <xf numFmtId="185" fontId="0" fillId="0" borderId="82" xfId="48" applyNumberFormat="1" applyFont="1" applyFill="1" applyBorder="1" applyAlignment="1">
      <alignment horizontal="center"/>
    </xf>
    <xf numFmtId="185" fontId="0" fillId="0" borderId="83" xfId="48" applyNumberFormat="1" applyFont="1" applyFill="1" applyBorder="1" applyAlignment="1">
      <alignment horizontal="center"/>
    </xf>
    <xf numFmtId="185" fontId="0" fillId="0" borderId="84" xfId="48" applyNumberFormat="1" applyFont="1" applyFill="1" applyBorder="1" applyAlignment="1" quotePrefix="1">
      <alignment horizontal="center"/>
    </xf>
    <xf numFmtId="185" fontId="0" fillId="0" borderId="85" xfId="48" applyNumberFormat="1" applyFont="1" applyFill="1" applyBorder="1" applyAlignment="1">
      <alignment horizontal="center"/>
    </xf>
    <xf numFmtId="185" fontId="0" fillId="0" borderId="13" xfId="48" applyNumberFormat="1" applyFont="1" applyFill="1" applyBorder="1" applyAlignment="1" quotePrefix="1">
      <alignment horizontal="center"/>
    </xf>
    <xf numFmtId="185" fontId="0" fillId="0" borderId="82" xfId="48" applyNumberFormat="1" applyFont="1" applyFill="1" applyBorder="1" applyAlignment="1">
      <alignment horizontal="center"/>
    </xf>
    <xf numFmtId="185" fontId="0" fillId="0" borderId="85" xfId="48" applyNumberFormat="1" applyFont="1" applyFill="1" applyBorder="1" applyAlignment="1">
      <alignment horizontal="center"/>
    </xf>
    <xf numFmtId="185" fontId="0" fillId="0" borderId="86" xfId="48" applyNumberFormat="1" applyFill="1" applyBorder="1" applyAlignment="1">
      <alignment/>
    </xf>
    <xf numFmtId="185" fontId="4" fillId="0" borderId="27" xfId="48" applyNumberFormat="1" applyFont="1" applyFill="1" applyBorder="1" applyAlignment="1">
      <alignment/>
    </xf>
    <xf numFmtId="185" fontId="20" fillId="0" borderId="48" xfId="48" applyNumberFormat="1" applyFont="1" applyFill="1" applyBorder="1" applyAlignment="1" applyProtection="1">
      <alignment/>
      <protection/>
    </xf>
    <xf numFmtId="185" fontId="4" fillId="0" borderId="65" xfId="48" applyNumberFormat="1" applyFont="1" applyFill="1" applyBorder="1" applyAlignment="1">
      <alignment/>
    </xf>
    <xf numFmtId="185" fontId="20" fillId="0" borderId="40" xfId="48" applyNumberFormat="1" applyFont="1" applyFill="1" applyBorder="1" applyAlignment="1" applyProtection="1">
      <alignment/>
      <protection/>
    </xf>
    <xf numFmtId="185" fontId="20" fillId="0" borderId="22" xfId="48" applyNumberFormat="1" applyFont="1" applyFill="1" applyBorder="1" applyAlignment="1" applyProtection="1">
      <alignment/>
      <protection/>
    </xf>
    <xf numFmtId="185" fontId="4" fillId="0" borderId="87" xfId="48" applyNumberFormat="1" applyFont="1" applyFill="1" applyBorder="1" applyAlignment="1">
      <alignment/>
    </xf>
    <xf numFmtId="185" fontId="20" fillId="0" borderId="39" xfId="48" applyNumberFormat="1" applyFont="1" applyFill="1" applyBorder="1" applyAlignment="1">
      <alignment/>
    </xf>
    <xf numFmtId="185" fontId="0" fillId="0" borderId="88" xfId="48" applyNumberFormat="1" applyFont="1" applyFill="1" applyBorder="1" applyAlignment="1">
      <alignment horizontal="center"/>
    </xf>
    <xf numFmtId="185" fontId="20" fillId="0" borderId="89" xfId="0" applyNumberFormat="1" applyFont="1" applyFill="1" applyBorder="1" applyAlignment="1">
      <alignment/>
    </xf>
    <xf numFmtId="185" fontId="5" fillId="0" borderId="90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 horizontal="center"/>
    </xf>
    <xf numFmtId="185" fontId="30" fillId="0" borderId="12" xfId="48" applyNumberFormat="1" applyFont="1" applyFill="1" applyBorder="1" applyAlignment="1" applyProtection="1">
      <alignment/>
      <protection/>
    </xf>
    <xf numFmtId="185" fontId="0" fillId="0" borderId="91" xfId="48" applyNumberFormat="1" applyFont="1" applyFill="1" applyBorder="1" applyAlignment="1">
      <alignment horizontal="center"/>
    </xf>
    <xf numFmtId="185" fontId="0" fillId="0" borderId="75" xfId="48" applyNumberFormat="1" applyFont="1" applyFill="1" applyBorder="1" applyAlignment="1">
      <alignment horizontal="center"/>
    </xf>
    <xf numFmtId="185" fontId="4" fillId="0" borderId="68" xfId="48" applyNumberFormat="1" applyFont="1" applyFill="1" applyBorder="1" applyAlignment="1">
      <alignment horizontal="distributed"/>
    </xf>
    <xf numFmtId="185" fontId="0" fillId="0" borderId="72" xfId="48" applyNumberFormat="1" applyFill="1" applyBorder="1" applyAlignment="1">
      <alignment/>
    </xf>
    <xf numFmtId="185" fontId="4" fillId="0" borderId="42" xfId="48" applyNumberFormat="1" applyFont="1" applyFill="1" applyBorder="1" applyAlignment="1">
      <alignment horizontal="distributed"/>
    </xf>
    <xf numFmtId="185" fontId="0" fillId="0" borderId="42" xfId="48" applyNumberFormat="1" applyFill="1" applyBorder="1" applyAlignment="1">
      <alignment/>
    </xf>
    <xf numFmtId="185" fontId="4" fillId="0" borderId="72" xfId="48" applyNumberFormat="1" applyFont="1" applyFill="1" applyBorder="1" applyAlignment="1">
      <alignment/>
    </xf>
    <xf numFmtId="185" fontId="4" fillId="0" borderId="68" xfId="48" applyNumberFormat="1" applyFont="1" applyFill="1" applyBorder="1" applyAlignment="1">
      <alignment/>
    </xf>
    <xf numFmtId="185" fontId="0" fillId="0" borderId="22" xfId="48" applyNumberFormat="1" applyFill="1" applyBorder="1" applyAlignment="1">
      <alignment/>
    </xf>
    <xf numFmtId="185" fontId="4" fillId="0" borderId="92" xfId="48" applyNumberFormat="1" applyFont="1" applyFill="1" applyBorder="1" applyAlignment="1">
      <alignment horizontal="center"/>
    </xf>
    <xf numFmtId="185" fontId="20" fillId="0" borderId="93" xfId="48" applyNumberFormat="1" applyFont="1" applyFill="1" applyBorder="1" applyAlignment="1" applyProtection="1">
      <alignment/>
      <protection/>
    </xf>
    <xf numFmtId="185" fontId="20" fillId="0" borderId="33" xfId="48" applyNumberFormat="1" applyFont="1" applyFill="1" applyBorder="1" applyAlignment="1">
      <alignment/>
    </xf>
    <xf numFmtId="185" fontId="30" fillId="0" borderId="12" xfId="48" applyNumberFormat="1" applyFont="1" applyFill="1" applyBorder="1" applyAlignment="1">
      <alignment/>
    </xf>
    <xf numFmtId="185" fontId="20" fillId="0" borderId="93" xfId="48" applyNumberFormat="1" applyFont="1" applyFill="1" applyBorder="1" applyAlignment="1">
      <alignment/>
    </xf>
    <xf numFmtId="185" fontId="4" fillId="0" borderId="92" xfId="48" applyNumberFormat="1" applyFont="1" applyFill="1" applyBorder="1" applyAlignment="1">
      <alignment horizontal="distributed"/>
    </xf>
    <xf numFmtId="185" fontId="5" fillId="0" borderId="12" xfId="48" applyNumberFormat="1" applyFont="1" applyFill="1" applyBorder="1" applyAlignment="1">
      <alignment/>
    </xf>
    <xf numFmtId="185" fontId="30" fillId="0" borderId="67" xfId="48" applyNumberFormat="1" applyFont="1" applyFill="1" applyBorder="1" applyAlignment="1">
      <alignment/>
    </xf>
    <xf numFmtId="185" fontId="4" fillId="0" borderId="42" xfId="48" applyNumberFormat="1" applyFont="1" applyFill="1" applyBorder="1" applyAlignment="1">
      <alignment horizontal="center"/>
    </xf>
    <xf numFmtId="185" fontId="4" fillId="0" borderId="63" xfId="48" applyNumberFormat="1" applyFont="1" applyFill="1" applyBorder="1" applyAlignment="1">
      <alignment horizontal="center"/>
    </xf>
    <xf numFmtId="185" fontId="20" fillId="0" borderId="66" xfId="48" applyNumberFormat="1" applyFont="1" applyFill="1" applyBorder="1" applyAlignment="1" applyProtection="1">
      <alignment/>
      <protection/>
    </xf>
    <xf numFmtId="185" fontId="4" fillId="0" borderId="63" xfId="48" applyNumberFormat="1" applyFont="1" applyFill="1" applyBorder="1" applyAlignment="1">
      <alignment/>
    </xf>
    <xf numFmtId="185" fontId="4" fillId="0" borderId="18" xfId="48" applyNumberFormat="1" applyFont="1" applyFill="1" applyBorder="1" applyAlignment="1">
      <alignment horizontal="distributed"/>
    </xf>
    <xf numFmtId="185" fontId="4" fillId="0" borderId="94" xfId="48" applyNumberFormat="1" applyFont="1" applyFill="1" applyBorder="1" applyAlignment="1">
      <alignment horizontal="distributed"/>
    </xf>
    <xf numFmtId="185" fontId="4" fillId="0" borderId="87" xfId="48" applyNumberFormat="1" applyFont="1" applyFill="1" applyBorder="1" applyAlignment="1">
      <alignment horizontal="distributed"/>
    </xf>
    <xf numFmtId="185" fontId="20" fillId="0" borderId="39" xfId="48" applyNumberFormat="1" applyFont="1" applyFill="1" applyBorder="1" applyAlignment="1" applyProtection="1">
      <alignment/>
      <protection/>
    </xf>
    <xf numFmtId="185" fontId="4" fillId="0" borderId="0" xfId="48" applyNumberFormat="1" applyFont="1" applyFill="1" applyBorder="1" applyAlignment="1">
      <alignment horizontal="distributed"/>
    </xf>
    <xf numFmtId="185" fontId="30" fillId="0" borderId="69" xfId="48" applyNumberFormat="1" applyFont="1" applyFill="1" applyBorder="1" applyAlignment="1">
      <alignment/>
    </xf>
    <xf numFmtId="185" fontId="0" fillId="0" borderId="95" xfId="48" applyNumberFormat="1" applyFont="1" applyFill="1" applyBorder="1" applyAlignment="1">
      <alignment horizontal="center"/>
    </xf>
    <xf numFmtId="185" fontId="0" fillId="0" borderId="96" xfId="48" applyNumberFormat="1" applyFont="1" applyFill="1" applyBorder="1" applyAlignment="1">
      <alignment horizontal="center"/>
    </xf>
    <xf numFmtId="185" fontId="20" fillId="0" borderId="97" xfId="48" applyNumberFormat="1" applyFont="1" applyFill="1" applyBorder="1" applyAlignment="1">
      <alignment/>
    </xf>
    <xf numFmtId="185" fontId="30" fillId="0" borderId="98" xfId="48" applyNumberFormat="1" applyFont="1" applyFill="1" applyBorder="1" applyAlignment="1">
      <alignment/>
    </xf>
    <xf numFmtId="185" fontId="30" fillId="0" borderId="97" xfId="48" applyNumberFormat="1" applyFont="1" applyFill="1" applyBorder="1" applyAlignment="1">
      <alignment/>
    </xf>
    <xf numFmtId="185" fontId="30" fillId="0" borderId="99" xfId="48" applyNumberFormat="1" applyFont="1" applyFill="1" applyBorder="1" applyAlignment="1">
      <alignment/>
    </xf>
    <xf numFmtId="185" fontId="20" fillId="0" borderId="0" xfId="48" applyNumberFormat="1" applyFont="1" applyFill="1" applyBorder="1" applyAlignment="1">
      <alignment/>
    </xf>
    <xf numFmtId="185" fontId="5" fillId="0" borderId="0" xfId="48" applyNumberFormat="1" applyFont="1" applyFill="1" applyBorder="1" applyAlignment="1">
      <alignment/>
    </xf>
    <xf numFmtId="185" fontId="12" fillId="0" borderId="0" xfId="48" applyNumberFormat="1" applyFont="1" applyFill="1" applyBorder="1" applyAlignment="1">
      <alignment/>
    </xf>
    <xf numFmtId="185" fontId="5" fillId="0" borderId="0" xfId="48" applyNumberFormat="1" applyFont="1" applyFill="1" applyBorder="1" applyAlignment="1" quotePrefix="1">
      <alignment vertical="center"/>
    </xf>
    <xf numFmtId="185" fontId="4" fillId="0" borderId="0" xfId="48" applyNumberFormat="1" applyFont="1" applyFill="1" applyAlignment="1">
      <alignment vertical="top"/>
    </xf>
    <xf numFmtId="185" fontId="0" fillId="0" borderId="37" xfId="48" applyNumberFormat="1" applyFont="1" applyFill="1" applyBorder="1" applyAlignment="1">
      <alignment horizontal="center"/>
    </xf>
    <xf numFmtId="185" fontId="0" fillId="0" borderId="13" xfId="48" applyNumberFormat="1" applyFill="1" applyBorder="1" applyAlignment="1">
      <alignment/>
    </xf>
    <xf numFmtId="185" fontId="20" fillId="0" borderId="100" xfId="48" applyNumberFormat="1" applyFont="1" applyFill="1" applyBorder="1" applyAlignment="1">
      <alignment/>
    </xf>
    <xf numFmtId="185" fontId="0" fillId="0" borderId="101" xfId="48" applyNumberFormat="1" applyFont="1" applyFill="1" applyBorder="1" applyAlignment="1">
      <alignment horizontal="center"/>
    </xf>
    <xf numFmtId="185" fontId="5" fillId="0" borderId="102" xfId="48" applyNumberFormat="1" applyFont="1" applyFill="1" applyBorder="1" applyAlignment="1">
      <alignment/>
    </xf>
    <xf numFmtId="185" fontId="0" fillId="0" borderId="103" xfId="48" applyNumberFormat="1" applyFont="1" applyFill="1" applyBorder="1" applyAlignment="1">
      <alignment horizontal="centerContinuous" vertical="center"/>
    </xf>
    <xf numFmtId="185" fontId="0" fillId="0" borderId="37" xfId="48" applyNumberFormat="1" applyFont="1" applyFill="1" applyBorder="1" applyAlignment="1">
      <alignment horizontal="center"/>
    </xf>
    <xf numFmtId="185" fontId="4" fillId="0" borderId="18" xfId="48" applyNumberFormat="1" applyFont="1" applyFill="1" applyBorder="1" applyAlignment="1">
      <alignment horizontal="distributed" shrinkToFit="1"/>
    </xf>
    <xf numFmtId="185" fontId="4" fillId="0" borderId="27" xfId="48" applyNumberFormat="1" applyFont="1" applyFill="1" applyBorder="1" applyAlignment="1">
      <alignment horizontal="centerContinuous" shrinkToFit="1"/>
    </xf>
    <xf numFmtId="185" fontId="32" fillId="0" borderId="27" xfId="48" applyNumberFormat="1" applyFont="1" applyFill="1" applyBorder="1" applyAlignment="1">
      <alignment/>
    </xf>
    <xf numFmtId="185" fontId="20" fillId="0" borderId="100" xfId="48" applyNumberFormat="1" applyFont="1" applyFill="1" applyBorder="1" applyAlignment="1" applyProtection="1">
      <alignment/>
      <protection/>
    </xf>
    <xf numFmtId="185" fontId="20" fillId="0" borderId="104" xfId="48" applyNumberFormat="1" applyFont="1" applyFill="1" applyBorder="1" applyAlignment="1">
      <alignment/>
    </xf>
    <xf numFmtId="185" fontId="4" fillId="0" borderId="105" xfId="48" applyNumberFormat="1" applyFont="1" applyFill="1" applyBorder="1" applyAlignment="1">
      <alignment horizontal="distributed"/>
    </xf>
    <xf numFmtId="185" fontId="20" fillId="0" borderId="52" xfId="48" applyNumberFormat="1" applyFont="1" applyFill="1" applyBorder="1" applyAlignment="1">
      <alignment/>
    </xf>
    <xf numFmtId="185" fontId="30" fillId="0" borderId="20" xfId="48" applyNumberFormat="1" applyFont="1" applyFill="1" applyBorder="1" applyAlignment="1">
      <alignment/>
    </xf>
    <xf numFmtId="185" fontId="30" fillId="0" borderId="100" xfId="48" applyNumberFormat="1" applyFont="1" applyFill="1" applyBorder="1" applyAlignment="1">
      <alignment/>
    </xf>
    <xf numFmtId="185" fontId="30" fillId="0" borderId="106" xfId="48" applyNumberFormat="1" applyFont="1" applyFill="1" applyBorder="1" applyAlignment="1">
      <alignment/>
    </xf>
    <xf numFmtId="185" fontId="4" fillId="0" borderId="107" xfId="48" applyNumberFormat="1" applyFont="1" applyFill="1" applyBorder="1" applyAlignment="1">
      <alignment horizontal="center"/>
    </xf>
    <xf numFmtId="185" fontId="20" fillId="0" borderId="108" xfId="48" applyNumberFormat="1" applyFont="1" applyFill="1" applyBorder="1" applyAlignment="1">
      <alignment/>
    </xf>
    <xf numFmtId="185" fontId="30" fillId="0" borderId="109" xfId="48" applyNumberFormat="1" applyFont="1" applyFill="1" applyBorder="1" applyAlignment="1">
      <alignment/>
    </xf>
    <xf numFmtId="185" fontId="20" fillId="0" borderId="98" xfId="48" applyNumberFormat="1" applyFont="1" applyFill="1" applyBorder="1" applyAlignment="1">
      <alignment/>
    </xf>
    <xf numFmtId="185" fontId="0" fillId="0" borderId="0" xfId="48" applyNumberFormat="1" applyFill="1" applyBorder="1" applyAlignment="1">
      <alignment/>
    </xf>
    <xf numFmtId="185" fontId="11" fillId="0" borderId="0" xfId="48" applyNumberFormat="1" applyFont="1" applyFill="1" applyBorder="1" applyAlignment="1">
      <alignment vertical="top"/>
    </xf>
    <xf numFmtId="185" fontId="0" fillId="0" borderId="110" xfId="48" applyNumberFormat="1" applyFont="1" applyFill="1" applyBorder="1" applyAlignment="1">
      <alignment horizontal="center"/>
    </xf>
    <xf numFmtId="185" fontId="20" fillId="0" borderId="48" xfId="48" applyNumberFormat="1" applyFont="1" applyFill="1" applyBorder="1" applyAlignment="1">
      <alignment horizontal="center"/>
    </xf>
    <xf numFmtId="185" fontId="4" fillId="0" borderId="110" xfId="48" applyNumberFormat="1" applyFont="1" applyFill="1" applyBorder="1" applyAlignment="1">
      <alignment/>
    </xf>
    <xf numFmtId="185" fontId="0" fillId="0" borderId="73" xfId="48" applyNumberFormat="1" applyFill="1" applyBorder="1" applyAlignment="1">
      <alignment/>
    </xf>
    <xf numFmtId="185" fontId="20" fillId="0" borderId="52" xfId="48" applyNumberFormat="1" applyFont="1" applyFill="1" applyBorder="1" applyAlignment="1" applyProtection="1">
      <alignment/>
      <protection/>
    </xf>
    <xf numFmtId="185" fontId="4" fillId="0" borderId="105" xfId="48" applyNumberFormat="1" applyFont="1" applyFill="1" applyBorder="1" applyAlignment="1">
      <alignment horizontal="center"/>
    </xf>
    <xf numFmtId="185" fontId="5" fillId="0" borderId="99" xfId="48" applyNumberFormat="1" applyFont="1" applyFill="1" applyBorder="1" applyAlignment="1">
      <alignment/>
    </xf>
    <xf numFmtId="185" fontId="1" fillId="0" borderId="0" xfId="0" applyNumberFormat="1" applyFont="1" applyFill="1" applyAlignment="1" quotePrefix="1">
      <alignment horizontal="left"/>
    </xf>
    <xf numFmtId="185" fontId="20" fillId="0" borderId="111" xfId="48" applyNumberFormat="1" applyFont="1" applyFill="1" applyBorder="1" applyAlignment="1" applyProtection="1">
      <alignment/>
      <protection/>
    </xf>
    <xf numFmtId="185" fontId="20" fillId="0" borderId="111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0" fillId="0" borderId="30" xfId="48" applyNumberFormat="1" applyFont="1" applyFill="1" applyBorder="1" applyAlignment="1">
      <alignment horizontal="center"/>
    </xf>
    <xf numFmtId="185" fontId="20" fillId="0" borderId="112" xfId="48" applyNumberFormat="1" applyFont="1" applyFill="1" applyBorder="1" applyAlignment="1">
      <alignment horizontal="center"/>
    </xf>
    <xf numFmtId="185" fontId="0" fillId="0" borderId="113" xfId="48" applyNumberFormat="1" applyFill="1" applyBorder="1" applyAlignment="1">
      <alignment/>
    </xf>
    <xf numFmtId="185" fontId="0" fillId="0" borderId="68" xfId="48" applyNumberFormat="1" applyFill="1" applyBorder="1" applyAlignment="1">
      <alignment/>
    </xf>
    <xf numFmtId="185" fontId="20" fillId="0" borderId="22" xfId="48" applyNumberFormat="1" applyFont="1" applyFill="1" applyBorder="1" applyAlignment="1">
      <alignment horizontal="center"/>
    </xf>
    <xf numFmtId="185" fontId="32" fillId="0" borderId="72" xfId="48" applyNumberFormat="1" applyFont="1" applyFill="1" applyBorder="1" applyAlignment="1">
      <alignment/>
    </xf>
    <xf numFmtId="185" fontId="33" fillId="0" borderId="22" xfId="48" applyNumberFormat="1" applyFont="1" applyFill="1" applyBorder="1" applyAlignment="1" applyProtection="1">
      <alignment/>
      <protection/>
    </xf>
    <xf numFmtId="185" fontId="31" fillId="0" borderId="67" xfId="48" applyNumberFormat="1" applyFont="1" applyFill="1" applyBorder="1" applyAlignment="1">
      <alignment/>
    </xf>
    <xf numFmtId="185" fontId="5" fillId="0" borderId="0" xfId="48" applyNumberFormat="1" applyFont="1" applyFill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8" fillId="0" borderId="27" xfId="48" applyNumberFormat="1" applyFont="1" applyFill="1" applyBorder="1" applyAlignment="1">
      <alignment horizontal="distributed"/>
    </xf>
    <xf numFmtId="185" fontId="33" fillId="0" borderId="66" xfId="48" applyNumberFormat="1" applyFont="1" applyFill="1" applyBorder="1" applyAlignment="1" applyProtection="1">
      <alignment/>
      <protection/>
    </xf>
    <xf numFmtId="49" fontId="1" fillId="0" borderId="0" xfId="48" applyNumberFormat="1" applyFont="1" applyFill="1" applyBorder="1" applyAlignment="1">
      <alignment horizontal="center" vertical="center"/>
    </xf>
    <xf numFmtId="185" fontId="1" fillId="0" borderId="0" xfId="48" applyNumberFormat="1" applyFont="1" applyFill="1" applyBorder="1" applyAlignment="1">
      <alignment horizontal="centerContinuous" vertical="center"/>
    </xf>
    <xf numFmtId="185" fontId="0" fillId="0" borderId="0" xfId="48" applyNumberFormat="1" applyFill="1" applyBorder="1" applyAlignment="1">
      <alignment horizontal="centerContinuous"/>
    </xf>
    <xf numFmtId="185" fontId="8" fillId="0" borderId="0" xfId="48" applyNumberFormat="1" applyFont="1" applyFill="1" applyBorder="1" applyAlignment="1" quotePrefix="1">
      <alignment horizontal="left"/>
    </xf>
    <xf numFmtId="185" fontId="0" fillId="0" borderId="0" xfId="48" applyNumberFormat="1" applyFont="1" applyFill="1" applyBorder="1" applyAlignment="1">
      <alignment/>
    </xf>
    <xf numFmtId="185" fontId="13" fillId="0" borderId="114" xfId="48" applyNumberFormat="1" applyFont="1" applyFill="1" applyBorder="1" applyAlignment="1" quotePrefix="1">
      <alignment/>
    </xf>
    <xf numFmtId="185" fontId="5" fillId="0" borderId="114" xfId="48" applyNumberFormat="1" applyFont="1" applyFill="1" applyBorder="1" applyAlignment="1">
      <alignment/>
    </xf>
    <xf numFmtId="185" fontId="0" fillId="0" borderId="31" xfId="48" applyNumberFormat="1" applyFont="1" applyFill="1" applyBorder="1" applyAlignment="1">
      <alignment horizontal="center"/>
    </xf>
    <xf numFmtId="185" fontId="0" fillId="0" borderId="115" xfId="48" applyNumberFormat="1" applyFont="1" applyFill="1" applyBorder="1" applyAlignment="1">
      <alignment horizontal="center"/>
    </xf>
    <xf numFmtId="185" fontId="0" fillId="0" borderId="57" xfId="48" applyNumberFormat="1" applyFont="1" applyFill="1" applyBorder="1" applyAlignment="1" quotePrefix="1">
      <alignment horizontal="center"/>
    </xf>
    <xf numFmtId="185" fontId="0" fillId="0" borderId="31" xfId="48" applyNumberFormat="1" applyFont="1" applyFill="1" applyBorder="1" applyAlignment="1">
      <alignment horizontal="center"/>
    </xf>
    <xf numFmtId="185" fontId="34" fillId="0" borderId="27" xfId="48" applyNumberFormat="1" applyFont="1" applyFill="1" applyBorder="1" applyAlignment="1">
      <alignment horizontal="distributed"/>
    </xf>
    <xf numFmtId="185" fontId="8" fillId="0" borderId="27" xfId="48" applyNumberFormat="1" applyFont="1" applyFill="1" applyBorder="1" applyAlignment="1">
      <alignment horizontal="center"/>
    </xf>
    <xf numFmtId="185" fontId="4" fillId="0" borderId="30" xfId="48" applyNumberFormat="1" applyFont="1" applyFill="1" applyBorder="1" applyAlignment="1">
      <alignment horizontal="distributed"/>
    </xf>
    <xf numFmtId="185" fontId="21" fillId="0" borderId="39" xfId="48" applyNumberFormat="1" applyFont="1" applyFill="1" applyBorder="1" applyAlignment="1" applyProtection="1">
      <alignment vertical="center"/>
      <protection/>
    </xf>
    <xf numFmtId="185" fontId="0" fillId="0" borderId="116" xfId="48" applyNumberFormat="1" applyFont="1" applyFill="1" applyBorder="1" applyAlignment="1" quotePrefix="1">
      <alignment horizontal="center"/>
    </xf>
    <xf numFmtId="185" fontId="0" fillId="0" borderId="117" xfId="48" applyNumberFormat="1" applyFont="1" applyFill="1" applyBorder="1" applyAlignment="1">
      <alignment horizontal="center"/>
    </xf>
    <xf numFmtId="185" fontId="0" fillId="0" borderId="48" xfId="48" applyNumberFormat="1" applyFont="1" applyFill="1" applyBorder="1" applyAlignment="1">
      <alignment horizontal="center"/>
    </xf>
    <xf numFmtId="185" fontId="20" fillId="0" borderId="32" xfId="48" applyNumberFormat="1" applyFont="1" applyFill="1" applyBorder="1" applyAlignment="1">
      <alignment horizontal="center"/>
    </xf>
    <xf numFmtId="185" fontId="0" fillId="0" borderId="14" xfId="48" applyNumberFormat="1" applyFont="1" applyFill="1" applyBorder="1" applyAlignment="1" quotePrefix="1">
      <alignment horizontal="center"/>
    </xf>
    <xf numFmtId="185" fontId="4" fillId="0" borderId="113" xfId="48" applyNumberFormat="1" applyFont="1" applyFill="1" applyBorder="1" applyAlignment="1">
      <alignment/>
    </xf>
    <xf numFmtId="185" fontId="11" fillId="0" borderId="34" xfId="48" applyNumberFormat="1" applyFont="1" applyFill="1" applyBorder="1" applyAlignment="1">
      <alignment/>
    </xf>
    <xf numFmtId="185" fontId="5" fillId="0" borderId="11" xfId="48" applyNumberFormat="1" applyFont="1" applyFill="1" applyBorder="1" applyAlignment="1">
      <alignment/>
    </xf>
    <xf numFmtId="185" fontId="5" fillId="0" borderId="28" xfId="48" applyNumberFormat="1" applyFont="1" applyFill="1" applyBorder="1" applyAlignment="1">
      <alignment/>
    </xf>
    <xf numFmtId="185" fontId="0" fillId="0" borderId="18" xfId="48" applyNumberFormat="1" applyFill="1" applyBorder="1" applyAlignment="1">
      <alignment/>
    </xf>
    <xf numFmtId="185" fontId="4" fillId="0" borderId="18" xfId="48" applyNumberFormat="1" applyFont="1" applyFill="1" applyBorder="1" applyAlignment="1">
      <alignment/>
    </xf>
    <xf numFmtId="185" fontId="4" fillId="0" borderId="42" xfId="48" applyNumberFormat="1" applyFont="1" applyFill="1" applyBorder="1" applyAlignment="1">
      <alignment/>
    </xf>
    <xf numFmtId="185" fontId="5" fillId="0" borderId="68" xfId="48" applyNumberFormat="1" applyFont="1" applyFill="1" applyBorder="1" applyAlignment="1">
      <alignment/>
    </xf>
    <xf numFmtId="185" fontId="4" fillId="0" borderId="118" xfId="48" applyNumberFormat="1" applyFont="1" applyFill="1" applyBorder="1" applyAlignment="1">
      <alignment horizontal="distributed"/>
    </xf>
    <xf numFmtId="185" fontId="32" fillId="0" borderId="42" xfId="48" applyNumberFormat="1" applyFont="1" applyFill="1" applyBorder="1" applyAlignment="1">
      <alignment/>
    </xf>
    <xf numFmtId="185" fontId="11" fillId="0" borderId="93" xfId="48" applyNumberFormat="1" applyFont="1" applyFill="1" applyBorder="1" applyAlignment="1">
      <alignment/>
    </xf>
    <xf numFmtId="185" fontId="5" fillId="0" borderId="119" xfId="48" applyNumberFormat="1" applyFont="1" applyFill="1" applyBorder="1" applyAlignment="1">
      <alignment/>
    </xf>
    <xf numFmtId="185" fontId="11" fillId="0" borderId="120" xfId="48" applyNumberFormat="1" applyFont="1" applyFill="1" applyBorder="1" applyAlignment="1">
      <alignment/>
    </xf>
    <xf numFmtId="185" fontId="5" fillId="0" borderId="121" xfId="48" applyNumberFormat="1" applyFont="1" applyFill="1" applyBorder="1" applyAlignment="1">
      <alignment/>
    </xf>
    <xf numFmtId="185" fontId="0" fillId="0" borderId="122" xfId="48" applyNumberFormat="1" applyFont="1" applyFill="1" applyBorder="1" applyAlignment="1">
      <alignment horizontal="center"/>
    </xf>
    <xf numFmtId="185" fontId="27" fillId="0" borderId="27" xfId="48" applyNumberFormat="1" applyFont="1" applyFill="1" applyBorder="1" applyAlignment="1">
      <alignment horizontal="distributed"/>
    </xf>
    <xf numFmtId="185" fontId="0" fillId="0" borderId="63" xfId="48" applyNumberFormat="1" applyFont="1" applyFill="1" applyBorder="1" applyAlignment="1">
      <alignment/>
    </xf>
    <xf numFmtId="185" fontId="20" fillId="0" borderId="66" xfId="48" applyNumberFormat="1" applyFont="1" applyFill="1" applyBorder="1" applyAlignment="1">
      <alignment horizontal="distributed"/>
    </xf>
    <xf numFmtId="185" fontId="0" fillId="0" borderId="94" xfId="48" applyNumberFormat="1" applyFont="1" applyFill="1" applyBorder="1" applyAlignment="1">
      <alignment/>
    </xf>
    <xf numFmtId="185" fontId="20" fillId="0" borderId="111" xfId="48" applyNumberFormat="1" applyFont="1" applyFill="1" applyBorder="1" applyAlignment="1">
      <alignment horizontal="distributed"/>
    </xf>
    <xf numFmtId="185" fontId="8" fillId="0" borderId="27" xfId="48" applyNumberFormat="1" applyFont="1" applyFill="1" applyBorder="1" applyAlignment="1">
      <alignment horizontal="centerContinuous" shrinkToFit="1"/>
    </xf>
    <xf numFmtId="185" fontId="4" fillId="0" borderId="63" xfId="48" applyNumberFormat="1" applyFont="1" applyFill="1" applyBorder="1" applyAlignment="1">
      <alignment shrinkToFit="1"/>
    </xf>
    <xf numFmtId="185" fontId="8" fillId="0" borderId="63" xfId="48" applyNumberFormat="1" applyFont="1" applyFill="1" applyBorder="1" applyAlignment="1">
      <alignment/>
    </xf>
    <xf numFmtId="185" fontId="0" fillId="0" borderId="87" xfId="48" applyNumberFormat="1" applyFont="1" applyFill="1" applyBorder="1" applyAlignment="1">
      <alignment horizontal="distributed"/>
    </xf>
    <xf numFmtId="185" fontId="4" fillId="0" borderId="72" xfId="48" applyNumberFormat="1" applyFont="1" applyFill="1" applyBorder="1" applyAlignment="1">
      <alignment horizontal="centerContinuous" shrinkToFit="1"/>
    </xf>
    <xf numFmtId="185" fontId="8" fillId="0" borderId="64" xfId="48" applyNumberFormat="1" applyFont="1" applyFill="1" applyBorder="1" applyAlignment="1">
      <alignment horizontal="center"/>
    </xf>
    <xf numFmtId="185" fontId="4" fillId="0" borderId="42" xfId="48" applyNumberFormat="1" applyFont="1" applyFill="1" applyBorder="1" applyAlignment="1">
      <alignment horizontal="centerContinuous" shrinkToFit="1"/>
    </xf>
    <xf numFmtId="185" fontId="0" fillId="0" borderId="42" xfId="48" applyNumberFormat="1" applyFont="1" applyFill="1" applyBorder="1" applyAlignment="1">
      <alignment/>
    </xf>
    <xf numFmtId="185" fontId="0" fillId="0" borderId="18" xfId="48" applyNumberFormat="1" applyFont="1" applyFill="1" applyBorder="1" applyAlignment="1">
      <alignment horizontal="distributed"/>
    </xf>
    <xf numFmtId="185" fontId="0" fillId="0" borderId="72" xfId="48" applyNumberFormat="1" applyFont="1" applyFill="1" applyBorder="1" applyAlignment="1">
      <alignment horizontal="distributed"/>
    </xf>
    <xf numFmtId="185" fontId="4" fillId="0" borderId="18" xfId="48" applyNumberFormat="1" applyFont="1" applyFill="1" applyBorder="1" applyAlignment="1">
      <alignment/>
    </xf>
    <xf numFmtId="185" fontId="19" fillId="0" borderId="42" xfId="48" applyNumberFormat="1" applyFont="1" applyFill="1" applyBorder="1" applyAlignment="1">
      <alignment horizontal="center" shrinkToFit="1"/>
    </xf>
    <xf numFmtId="185" fontId="4" fillId="0" borderId="18" xfId="48" applyNumberFormat="1" applyFont="1" applyFill="1" applyBorder="1" applyAlignment="1">
      <alignment horizontal="center"/>
    </xf>
    <xf numFmtId="185" fontId="4" fillId="0" borderId="49" xfId="48" applyNumberFormat="1" applyFont="1" applyFill="1" applyBorder="1" applyAlignment="1">
      <alignment horizontal="center"/>
    </xf>
    <xf numFmtId="0" fontId="4" fillId="0" borderId="30" xfId="48" applyNumberFormat="1" applyFont="1" applyFill="1" applyBorder="1" applyAlignment="1">
      <alignment/>
    </xf>
    <xf numFmtId="0" fontId="0" fillId="0" borderId="112" xfId="48" applyNumberFormat="1" applyFont="1" applyFill="1" applyBorder="1" applyAlignment="1">
      <alignment/>
    </xf>
    <xf numFmtId="185" fontId="0" fillId="0" borderId="112" xfId="48" applyNumberFormat="1" applyFont="1" applyFill="1" applyBorder="1" applyAlignment="1">
      <alignment horizontal="center"/>
    </xf>
    <xf numFmtId="185" fontId="0" fillId="0" borderId="48" xfId="48" applyNumberFormat="1" applyFont="1" applyFill="1" applyBorder="1" applyAlignment="1">
      <alignment horizontal="center"/>
    </xf>
    <xf numFmtId="185" fontId="0" fillId="0" borderId="123" xfId="48" applyNumberFormat="1" applyFill="1" applyBorder="1" applyAlignment="1">
      <alignment/>
    </xf>
    <xf numFmtId="185" fontId="33" fillId="0" borderId="66" xfId="48" applyNumberFormat="1" applyFont="1" applyFill="1" applyBorder="1" applyAlignment="1">
      <alignment/>
    </xf>
    <xf numFmtId="185" fontId="5" fillId="0" borderId="80" xfId="48" applyNumberFormat="1" applyFont="1" applyFill="1" applyBorder="1" applyAlignment="1" quotePrefix="1">
      <alignment vertical="center"/>
    </xf>
    <xf numFmtId="185" fontId="19" fillId="0" borderId="63" xfId="48" applyNumberFormat="1" applyFont="1" applyFill="1" applyBorder="1" applyAlignment="1">
      <alignment horizontal="distributed"/>
    </xf>
    <xf numFmtId="185" fontId="21" fillId="0" borderId="66" xfId="48" applyNumberFormat="1" applyFont="1" applyFill="1" applyBorder="1" applyAlignment="1">
      <alignment horizontal="distributed"/>
    </xf>
    <xf numFmtId="185" fontId="21" fillId="0" borderId="111" xfId="48" applyNumberFormat="1" applyFont="1" applyFill="1" applyBorder="1" applyAlignment="1">
      <alignment horizontal="distributed"/>
    </xf>
    <xf numFmtId="185" fontId="5" fillId="0" borderId="124" xfId="48" applyNumberFormat="1" applyFont="1" applyFill="1" applyBorder="1" applyAlignment="1">
      <alignment/>
    </xf>
    <xf numFmtId="185" fontId="4" fillId="0" borderId="125" xfId="48" applyNumberFormat="1" applyFont="1" applyFill="1" applyBorder="1" applyAlignment="1">
      <alignment horizontal="center"/>
    </xf>
    <xf numFmtId="185" fontId="20" fillId="0" borderId="126" xfId="48" applyNumberFormat="1" applyFont="1" applyFill="1" applyBorder="1" applyAlignment="1" applyProtection="1">
      <alignment/>
      <protection/>
    </xf>
    <xf numFmtId="185" fontId="30" fillId="0" borderId="127" xfId="48" applyNumberFormat="1" applyFont="1" applyFill="1" applyBorder="1" applyAlignment="1" applyProtection="1">
      <alignment/>
      <protection/>
    </xf>
    <xf numFmtId="185" fontId="4" fillId="0" borderId="88" xfId="48" applyNumberFormat="1" applyFont="1" applyFill="1" applyBorder="1" applyAlignment="1">
      <alignment horizontal="center"/>
    </xf>
    <xf numFmtId="185" fontId="20" fillId="0" borderId="89" xfId="48" applyNumberFormat="1" applyFont="1" applyFill="1" applyBorder="1" applyAlignment="1" applyProtection="1">
      <alignment/>
      <protection/>
    </xf>
    <xf numFmtId="185" fontId="5" fillId="0" borderId="127" xfId="48" applyNumberFormat="1" applyFont="1" applyFill="1" applyBorder="1" applyAlignment="1">
      <alignment/>
    </xf>
    <xf numFmtId="185" fontId="20" fillId="0" borderId="126" xfId="48" applyNumberFormat="1" applyFont="1" applyFill="1" applyBorder="1" applyAlignment="1">
      <alignment/>
    </xf>
    <xf numFmtId="185" fontId="20" fillId="0" borderId="89" xfId="48" applyNumberFormat="1" applyFont="1" applyFill="1" applyBorder="1" applyAlignment="1">
      <alignment/>
    </xf>
    <xf numFmtId="185" fontId="20" fillId="0" borderId="128" xfId="48" applyNumberFormat="1" applyFont="1" applyFill="1" applyBorder="1" applyAlignment="1">
      <alignment/>
    </xf>
    <xf numFmtId="185" fontId="30" fillId="0" borderId="90" xfId="48" applyNumberFormat="1" applyFont="1" applyFill="1" applyBorder="1" applyAlignment="1">
      <alignment/>
    </xf>
    <xf numFmtId="185" fontId="30" fillId="0" borderId="127" xfId="48" applyNumberFormat="1" applyFont="1" applyFill="1" applyBorder="1" applyAlignment="1">
      <alignment/>
    </xf>
    <xf numFmtId="49" fontId="1" fillId="0" borderId="0" xfId="0" applyNumberFormat="1" applyFont="1" applyFill="1" applyAlignment="1" quotePrefix="1">
      <alignment horizontal="left"/>
    </xf>
    <xf numFmtId="185" fontId="4" fillId="0" borderId="18" xfId="48" applyNumberFormat="1" applyFont="1" applyFill="1" applyBorder="1" applyAlignment="1">
      <alignment horizontal="centerContinuous" shrinkToFit="1"/>
    </xf>
    <xf numFmtId="185" fontId="4" fillId="0" borderId="63" xfId="48" applyNumberFormat="1" applyFont="1" applyFill="1" applyBorder="1" applyAlignment="1">
      <alignment horizontal="centerContinuous" shrinkToFit="1"/>
    </xf>
    <xf numFmtId="185" fontId="4" fillId="0" borderId="42" xfId="48" applyNumberFormat="1" applyFont="1" applyFill="1" applyBorder="1" applyAlignment="1">
      <alignment horizontal="center" shrinkToFit="1"/>
    </xf>
    <xf numFmtId="185" fontId="4" fillId="0" borderId="64" xfId="48" applyNumberFormat="1" applyFont="1" applyFill="1" applyBorder="1" applyAlignment="1">
      <alignment horizontal="left"/>
    </xf>
    <xf numFmtId="185" fontId="4" fillId="0" borderId="72" xfId="48" applyNumberFormat="1" applyFont="1" applyFill="1" applyBorder="1" applyAlignment="1">
      <alignment horizontal="center" shrinkToFit="1"/>
    </xf>
    <xf numFmtId="185" fontId="4" fillId="0" borderId="63" xfId="48" applyNumberFormat="1" applyFont="1" applyFill="1" applyBorder="1" applyAlignment="1">
      <alignment horizontal="left"/>
    </xf>
    <xf numFmtId="185" fontId="4" fillId="0" borderId="64" xfId="48" applyNumberFormat="1" applyFont="1" applyFill="1" applyBorder="1" applyAlignment="1">
      <alignment horizontal="centerContinuous" shrinkToFit="1"/>
    </xf>
    <xf numFmtId="185" fontId="4" fillId="0" borderId="64" xfId="48" applyNumberFormat="1" applyFont="1" applyFill="1" applyBorder="1" applyAlignment="1">
      <alignment horizontal="distributed" shrinkToFit="1"/>
    </xf>
    <xf numFmtId="185" fontId="4" fillId="0" borderId="65" xfId="48" applyNumberFormat="1" applyFont="1" applyFill="1" applyBorder="1" applyAlignment="1">
      <alignment horizontal="center"/>
    </xf>
    <xf numFmtId="185" fontId="11" fillId="0" borderId="126" xfId="48" applyNumberFormat="1" applyFont="1" applyFill="1" applyBorder="1" applyAlignment="1">
      <alignment/>
    </xf>
    <xf numFmtId="185" fontId="5" fillId="0" borderId="129" xfId="48" applyNumberFormat="1" applyFont="1" applyFill="1" applyBorder="1" applyAlignment="1">
      <alignment/>
    </xf>
    <xf numFmtId="185" fontId="4" fillId="0" borderId="126" xfId="48" applyNumberFormat="1" applyFont="1" applyFill="1" applyBorder="1" applyAlignment="1">
      <alignment horizontal="center"/>
    </xf>
    <xf numFmtId="185" fontId="4" fillId="0" borderId="55" xfId="48" applyNumberFormat="1" applyFont="1" applyFill="1" applyBorder="1" applyAlignment="1">
      <alignment horizontal="distributed"/>
    </xf>
    <xf numFmtId="185" fontId="11" fillId="0" borderId="130" xfId="48" applyNumberFormat="1" applyFont="1" applyFill="1" applyBorder="1" applyAlignment="1">
      <alignment/>
    </xf>
    <xf numFmtId="185" fontId="5" fillId="0" borderId="116" xfId="48" applyNumberFormat="1" applyFont="1" applyFill="1" applyBorder="1" applyAlignment="1">
      <alignment/>
    </xf>
    <xf numFmtId="185" fontId="4" fillId="0" borderId="126" xfId="48" applyNumberFormat="1" applyFont="1" applyFill="1" applyBorder="1" applyAlignment="1">
      <alignment horizontal="distributed"/>
    </xf>
    <xf numFmtId="185" fontId="22" fillId="0" borderId="78" xfId="48" applyNumberFormat="1" applyFont="1" applyFill="1" applyBorder="1" applyAlignment="1">
      <alignment/>
    </xf>
    <xf numFmtId="185" fontId="11" fillId="0" borderId="27" xfId="48" applyNumberFormat="1" applyFont="1" applyFill="1" applyBorder="1" applyAlignment="1">
      <alignment horizontal="centerContinuous" shrinkToFit="1"/>
    </xf>
    <xf numFmtId="185" fontId="35" fillId="0" borderId="94" xfId="48" applyNumberFormat="1" applyFont="1" applyFill="1" applyBorder="1" applyAlignment="1">
      <alignment/>
    </xf>
    <xf numFmtId="185" fontId="36" fillId="0" borderId="111" xfId="48" applyNumberFormat="1" applyFont="1" applyFill="1" applyBorder="1" applyAlignment="1">
      <alignment/>
    </xf>
    <xf numFmtId="185" fontId="13" fillId="0" borderId="71" xfId="48" applyNumberFormat="1" applyFont="1" applyFill="1" applyBorder="1" applyAlignment="1">
      <alignment/>
    </xf>
    <xf numFmtId="185" fontId="36" fillId="0" borderId="108" xfId="48" applyNumberFormat="1" applyFont="1" applyFill="1" applyBorder="1" applyAlignment="1">
      <alignment/>
    </xf>
    <xf numFmtId="185" fontId="35" fillId="0" borderId="63" xfId="48" applyNumberFormat="1" applyFont="1" applyFill="1" applyBorder="1" applyAlignment="1">
      <alignment/>
    </xf>
    <xf numFmtId="185" fontId="71" fillId="0" borderId="72" xfId="48" applyNumberFormat="1" applyFont="1" applyFill="1" applyBorder="1" applyAlignment="1">
      <alignment horizontal="left"/>
    </xf>
    <xf numFmtId="185" fontId="72" fillId="0" borderId="66" xfId="48" applyNumberFormat="1" applyFont="1" applyFill="1" applyBorder="1" applyAlignment="1" applyProtection="1">
      <alignment/>
      <protection/>
    </xf>
    <xf numFmtId="185" fontId="20" fillId="0" borderId="120" xfId="48" applyNumberFormat="1" applyFont="1" applyFill="1" applyBorder="1" applyAlignment="1">
      <alignment/>
    </xf>
    <xf numFmtId="185" fontId="30" fillId="0" borderId="131" xfId="48" applyNumberFormat="1" applyFont="1" applyFill="1" applyBorder="1" applyAlignment="1">
      <alignment/>
    </xf>
    <xf numFmtId="185" fontId="12" fillId="0" borderId="80" xfId="48" applyNumberFormat="1" applyFont="1" applyFill="1" applyBorder="1" applyAlignment="1">
      <alignment/>
    </xf>
    <xf numFmtId="185" fontId="6" fillId="0" borderId="119" xfId="0" applyNumberFormat="1" applyFont="1" applyFill="1" applyBorder="1" applyAlignment="1">
      <alignment/>
    </xf>
    <xf numFmtId="185" fontId="73" fillId="0" borderId="92" xfId="48" applyNumberFormat="1" applyFont="1" applyFill="1" applyBorder="1" applyAlignment="1">
      <alignment horizontal="left"/>
    </xf>
    <xf numFmtId="185" fontId="73" fillId="0" borderId="27" xfId="48" applyNumberFormat="1" applyFont="1" applyFill="1" applyBorder="1" applyAlignment="1">
      <alignment horizontal="distributed"/>
    </xf>
    <xf numFmtId="0" fontId="20" fillId="0" borderId="66" xfId="48" applyNumberFormat="1" applyFont="1" applyFill="1" applyBorder="1" applyAlignment="1">
      <alignment/>
    </xf>
    <xf numFmtId="0" fontId="5" fillId="0" borderId="67" xfId="48" applyNumberFormat="1" applyFont="1" applyFill="1" applyBorder="1" applyAlignment="1">
      <alignment/>
    </xf>
    <xf numFmtId="185" fontId="4" fillId="34" borderId="63" xfId="48" applyNumberFormat="1" applyFont="1" applyFill="1" applyBorder="1" applyAlignment="1">
      <alignment horizontal="distributed"/>
    </xf>
    <xf numFmtId="185" fontId="35" fillId="0" borderId="72" xfId="48" applyNumberFormat="1" applyFont="1" applyFill="1" applyBorder="1" applyAlignment="1">
      <alignment/>
    </xf>
    <xf numFmtId="185" fontId="35" fillId="0" borderId="42" xfId="48" applyNumberFormat="1" applyFont="1" applyFill="1" applyBorder="1" applyAlignment="1">
      <alignment/>
    </xf>
    <xf numFmtId="185" fontId="35" fillId="0" borderId="27" xfId="48" applyNumberFormat="1" applyFont="1" applyFill="1" applyBorder="1" applyAlignment="1">
      <alignment/>
    </xf>
    <xf numFmtId="185" fontId="71" fillId="0" borderId="22" xfId="48" applyNumberFormat="1" applyFont="1" applyFill="1" applyBorder="1" applyAlignment="1">
      <alignment horizontal="center"/>
    </xf>
    <xf numFmtId="185" fontId="71" fillId="0" borderId="87" xfId="48" applyNumberFormat="1" applyFont="1" applyFill="1" applyBorder="1" applyAlignment="1">
      <alignment/>
    </xf>
    <xf numFmtId="185" fontId="4" fillId="0" borderId="63" xfId="48" applyNumberFormat="1" applyFont="1" applyFill="1" applyBorder="1" applyAlignment="1">
      <alignment horizontal="center" shrinkToFit="1"/>
    </xf>
    <xf numFmtId="185" fontId="4" fillId="0" borderId="132" xfId="48" applyNumberFormat="1" applyFont="1" applyFill="1" applyBorder="1" applyAlignment="1">
      <alignment horizontal="distributed"/>
    </xf>
    <xf numFmtId="185" fontId="20" fillId="0" borderId="133" xfId="48" applyNumberFormat="1" applyFont="1" applyFill="1" applyBorder="1" applyAlignment="1">
      <alignment/>
    </xf>
    <xf numFmtId="185" fontId="5" fillId="0" borderId="134" xfId="48" applyNumberFormat="1" applyFont="1" applyFill="1" applyBorder="1" applyAlignment="1">
      <alignment/>
    </xf>
    <xf numFmtId="185" fontId="4" fillId="0" borderId="135" xfId="48" applyNumberFormat="1" applyFont="1" applyFill="1" applyBorder="1" applyAlignment="1">
      <alignment horizontal="distributed"/>
    </xf>
    <xf numFmtId="185" fontId="20" fillId="0" borderId="136" xfId="48" applyNumberFormat="1" applyFont="1" applyFill="1" applyBorder="1" applyAlignment="1">
      <alignment/>
    </xf>
    <xf numFmtId="185" fontId="5" fillId="0" borderId="137" xfId="48" applyNumberFormat="1" applyFont="1" applyFill="1" applyBorder="1" applyAlignment="1">
      <alignment/>
    </xf>
    <xf numFmtId="185" fontId="11" fillId="0" borderId="27" xfId="48" applyNumberFormat="1" applyFont="1" applyFill="1" applyBorder="1" applyAlignment="1">
      <alignment horizontal="distributed" shrinkToFit="1"/>
    </xf>
    <xf numFmtId="185" fontId="4" fillId="0" borderId="27" xfId="48" applyNumberFormat="1" applyFont="1" applyFill="1" applyBorder="1" applyAlignment="1">
      <alignment horizontal="distributed" shrinkToFit="1"/>
    </xf>
    <xf numFmtId="185" fontId="73" fillId="34" borderId="27" xfId="48" applyNumberFormat="1" applyFont="1" applyFill="1" applyBorder="1" applyAlignment="1">
      <alignment horizontal="distributed"/>
    </xf>
    <xf numFmtId="185" fontId="8" fillId="0" borderId="63" xfId="48" applyNumberFormat="1" applyFont="1" applyFill="1" applyBorder="1" applyAlignment="1">
      <alignment horizontal="centerContinuous" shrinkToFit="1"/>
    </xf>
    <xf numFmtId="185" fontId="73" fillId="34" borderId="94" xfId="48" applyNumberFormat="1" applyFont="1" applyFill="1" applyBorder="1" applyAlignment="1">
      <alignment horizontal="distributed"/>
    </xf>
    <xf numFmtId="0" fontId="20" fillId="0" borderId="40" xfId="48" applyNumberFormat="1" applyFont="1" applyFill="1" applyBorder="1" applyAlignment="1">
      <alignment/>
    </xf>
    <xf numFmtId="0" fontId="20" fillId="0" borderId="48" xfId="48" applyNumberFormat="1" applyFont="1" applyFill="1" applyBorder="1" applyAlignment="1">
      <alignment/>
    </xf>
    <xf numFmtId="58" fontId="9" fillId="0" borderId="46" xfId="48" applyNumberFormat="1" applyFont="1" applyFill="1" applyBorder="1" applyAlignment="1">
      <alignment horizontal="distributed" vertical="center"/>
    </xf>
    <xf numFmtId="58" fontId="9" fillId="0" borderId="45" xfId="0" applyNumberFormat="1" applyFont="1" applyFill="1" applyBorder="1" applyAlignment="1">
      <alignment horizontal="distributed" vertical="center"/>
    </xf>
    <xf numFmtId="58" fontId="9" fillId="0" borderId="138" xfId="0" applyNumberFormat="1" applyFont="1" applyFill="1" applyBorder="1" applyAlignment="1">
      <alignment horizontal="distributed" vertical="center"/>
    </xf>
    <xf numFmtId="185" fontId="0" fillId="0" borderId="46" xfId="48" applyNumberFormat="1" applyFont="1" applyFill="1" applyBorder="1" applyAlignment="1">
      <alignment horizontal="center" vertical="center"/>
    </xf>
    <xf numFmtId="0" fontId="0" fillId="0" borderId="139" xfId="0" applyFill="1" applyBorder="1" applyAlignment="1">
      <alignment horizontal="center" vertical="center"/>
    </xf>
    <xf numFmtId="185" fontId="71" fillId="0" borderId="72" xfId="48" applyNumberFormat="1" applyFont="1" applyFill="1" applyBorder="1" applyAlignment="1">
      <alignment horizontal="left" shrinkToFit="1"/>
    </xf>
    <xf numFmtId="0" fontId="71" fillId="0" borderId="100" xfId="0" applyFont="1" applyFill="1" applyBorder="1" applyAlignment="1">
      <alignment horizontal="left" shrinkToFit="1"/>
    </xf>
    <xf numFmtId="185" fontId="1" fillId="0" borderId="79" xfId="48" applyNumberFormat="1" applyFont="1" applyFill="1" applyBorder="1" applyAlignment="1">
      <alignment horizontal="center"/>
    </xf>
    <xf numFmtId="0" fontId="0" fillId="0" borderId="140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185" fontId="7" fillId="0" borderId="2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8" fontId="9" fillId="0" borderId="46" xfId="0" applyNumberFormat="1" applyFont="1" applyBorder="1" applyAlignment="1">
      <alignment horizontal="distributed" vertical="center"/>
    </xf>
    <xf numFmtId="58" fontId="10" fillId="0" borderId="45" xfId="0" applyNumberFormat="1" applyFont="1" applyBorder="1" applyAlignment="1">
      <alignment horizontal="distributed" vertical="center"/>
    </xf>
    <xf numFmtId="58" fontId="10" fillId="0" borderId="138" xfId="0" applyNumberFormat="1" applyFont="1" applyBorder="1" applyAlignment="1">
      <alignment horizontal="distributed" vertical="center"/>
    </xf>
    <xf numFmtId="185" fontId="0" fillId="0" borderId="46" xfId="0" applyNumberFormat="1" applyFill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185" fontId="73" fillId="34" borderId="27" xfId="48" applyNumberFormat="1" applyFont="1" applyFill="1" applyBorder="1" applyAlignment="1">
      <alignment horizontal="centerContinuous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361950</xdr:colOff>
      <xdr:row>1</xdr:row>
      <xdr:rowOff>133350</xdr:rowOff>
    </xdr:from>
    <xdr:to>
      <xdr:col>16</xdr:col>
      <xdr:colOff>1323975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333375"/>
          <a:ext cx="208597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showGridLines="0" tabSelected="1" workbookViewId="0" topLeftCell="A1">
      <selection activeCell="T15" sqref="T15"/>
    </sheetView>
  </sheetViews>
  <sheetFormatPr defaultColWidth="8.875" defaultRowHeight="13.5"/>
  <cols>
    <col min="1" max="1" width="9.00390625" style="1" customWidth="1"/>
    <col min="2" max="2" width="7.375" style="1" customWidth="1"/>
    <col min="3" max="3" width="7.00390625" style="1" customWidth="1"/>
    <col min="4" max="4" width="9.00390625" style="1" customWidth="1"/>
    <col min="5" max="5" width="7.375" style="1" customWidth="1"/>
    <col min="6" max="6" width="7.00390625" style="1" customWidth="1"/>
    <col min="7" max="7" width="9.00390625" style="1" customWidth="1"/>
    <col min="8" max="8" width="7.375" style="1" customWidth="1"/>
    <col min="9" max="9" width="7.00390625" style="1" customWidth="1"/>
    <col min="10" max="10" width="9.00390625" style="1" customWidth="1"/>
    <col min="11" max="11" width="7.375" style="1" customWidth="1"/>
    <col min="12" max="12" width="7.00390625" style="1" customWidth="1"/>
    <col min="13" max="13" width="9.00390625" style="1" customWidth="1"/>
    <col min="14" max="14" width="7.375" style="1" customWidth="1"/>
    <col min="15" max="15" width="7.00390625" style="1" customWidth="1"/>
    <col min="16" max="16" width="9.00390625" style="1" customWidth="1"/>
    <col min="17" max="17" width="7.375" style="1" customWidth="1"/>
    <col min="18" max="18" width="7.00390625" style="1" customWidth="1"/>
    <col min="19" max="16384" width="8.875" style="1" customWidth="1"/>
  </cols>
  <sheetData>
    <row r="1" spans="1:18" ht="12.75" customHeight="1">
      <c r="A1" s="102" t="s">
        <v>0</v>
      </c>
      <c r="B1" s="103"/>
      <c r="C1" s="103"/>
      <c r="D1" s="104"/>
      <c r="E1" s="104"/>
      <c r="F1" s="105" t="s">
        <v>337</v>
      </c>
      <c r="G1" s="106"/>
      <c r="H1" s="106"/>
      <c r="I1" s="104"/>
      <c r="J1" s="107" t="s">
        <v>1</v>
      </c>
      <c r="K1" s="108" t="s">
        <v>2</v>
      </c>
      <c r="L1" s="106"/>
      <c r="M1" s="104"/>
      <c r="N1" s="108" t="s">
        <v>338</v>
      </c>
      <c r="O1" s="110"/>
      <c r="P1" s="111"/>
      <c r="Q1" s="112"/>
      <c r="R1" s="112"/>
    </row>
    <row r="2" spans="1:18" ht="25.5" customHeight="1" thickBot="1">
      <c r="A2" s="113"/>
      <c r="B2" s="114"/>
      <c r="C2" s="114"/>
      <c r="D2" s="115"/>
      <c r="E2" s="116"/>
      <c r="F2" s="373" t="s">
        <v>537</v>
      </c>
      <c r="G2" s="374"/>
      <c r="H2" s="374"/>
      <c r="I2" s="375"/>
      <c r="J2" s="117"/>
      <c r="K2" s="118">
        <f>SUM(M4,'安佐北区・広島市西区・佐伯区・廿日市市'!M4,'江田島市・安芸郡・大竹市・呉市'!M4,'東広島市・竹原市・豊田郡・山県郡・安芸高田市'!M4,'三次市・庄原市・神石郡・三原市・世羅郡'!M4,'尾道市・福山市・府中市'!M4)</f>
        <v>0</v>
      </c>
      <c r="L2" s="114"/>
      <c r="M2" s="116"/>
      <c r="N2" s="376"/>
      <c r="O2" s="377"/>
      <c r="P2" s="119"/>
      <c r="Q2" s="112"/>
      <c r="R2" s="112"/>
    </row>
    <row r="3" spans="1:18" ht="16.5" customHeight="1" thickBot="1">
      <c r="A3" s="112"/>
      <c r="B3" s="112"/>
      <c r="C3" s="112"/>
      <c r="D3" s="112"/>
      <c r="E3" s="112"/>
      <c r="F3" s="112"/>
      <c r="G3" s="120"/>
      <c r="H3" s="112"/>
      <c r="I3" s="112"/>
      <c r="J3" s="112"/>
      <c r="K3" s="112"/>
      <c r="L3" s="112"/>
      <c r="M3" s="121"/>
      <c r="N3" s="112"/>
      <c r="O3" s="112"/>
      <c r="P3" s="120" t="s">
        <v>383</v>
      </c>
      <c r="Q3" s="112"/>
      <c r="R3" s="112"/>
    </row>
    <row r="4" spans="1:18" ht="16.5" customHeight="1" thickBot="1">
      <c r="A4" s="319" t="s">
        <v>908</v>
      </c>
      <c r="B4" s="122"/>
      <c r="C4" s="123" t="s">
        <v>397</v>
      </c>
      <c r="D4" s="124" t="s">
        <v>23</v>
      </c>
      <c r="E4" s="125"/>
      <c r="F4" s="126" t="s">
        <v>4</v>
      </c>
      <c r="G4" s="336">
        <f>SUM(B18,E18,H18,K18,N18,Q18)</f>
        <v>50030</v>
      </c>
      <c r="H4" s="128" t="s">
        <v>5</v>
      </c>
      <c r="I4" s="129">
        <f>SUM(C18,F18,I18,L18,O18,R18)</f>
        <v>0</v>
      </c>
      <c r="J4" s="9"/>
      <c r="K4" s="130"/>
      <c r="L4" s="131" t="s">
        <v>367</v>
      </c>
      <c r="M4" s="303">
        <f>I4+I20+I39+I53+I66</f>
        <v>0</v>
      </c>
      <c r="N4" s="112"/>
      <c r="O4" s="112"/>
      <c r="P4" s="133" t="s">
        <v>384</v>
      </c>
      <c r="Q4" s="112"/>
      <c r="R4" s="112"/>
    </row>
    <row r="5" spans="1:18" ht="5.25" customHeight="1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18" ht="15.75" customHeight="1">
      <c r="A6" s="134" t="s">
        <v>6</v>
      </c>
      <c r="B6" s="135"/>
      <c r="C6" s="136"/>
      <c r="D6" s="137" t="s">
        <v>7</v>
      </c>
      <c r="E6" s="135"/>
      <c r="F6" s="136"/>
      <c r="G6" s="137" t="s">
        <v>8</v>
      </c>
      <c r="H6" s="135"/>
      <c r="I6" s="136"/>
      <c r="J6" s="137" t="s">
        <v>373</v>
      </c>
      <c r="K6" s="135"/>
      <c r="L6" s="136"/>
      <c r="M6" s="137" t="s">
        <v>423</v>
      </c>
      <c r="N6" s="135"/>
      <c r="O6" s="136"/>
      <c r="P6" s="138" t="s">
        <v>10</v>
      </c>
      <c r="Q6" s="106"/>
      <c r="R6" s="110"/>
    </row>
    <row r="7" spans="1:18" ht="14.25" customHeight="1">
      <c r="A7" s="139" t="s">
        <v>11</v>
      </c>
      <c r="B7" s="140" t="s">
        <v>12</v>
      </c>
      <c r="C7" s="141"/>
      <c r="D7" s="139" t="s">
        <v>11</v>
      </c>
      <c r="E7" s="140" t="s">
        <v>12</v>
      </c>
      <c r="F7" s="141"/>
      <c r="G7" s="139" t="s">
        <v>11</v>
      </c>
      <c r="H7" s="140" t="s">
        <v>12</v>
      </c>
      <c r="I7" s="141"/>
      <c r="J7" s="139" t="s">
        <v>11</v>
      </c>
      <c r="K7" s="140" t="s">
        <v>12</v>
      </c>
      <c r="L7" s="141"/>
      <c r="M7" s="139" t="s">
        <v>11</v>
      </c>
      <c r="N7" s="140" t="s">
        <v>12</v>
      </c>
      <c r="O7" s="141"/>
      <c r="P7" s="144" t="s">
        <v>11</v>
      </c>
      <c r="Q7" s="145" t="s">
        <v>12</v>
      </c>
      <c r="R7" s="146"/>
    </row>
    <row r="8" spans="1:18" ht="13.5">
      <c r="A8" s="86" t="s">
        <v>562</v>
      </c>
      <c r="B8" s="178"/>
      <c r="C8" s="91"/>
      <c r="D8" s="86" t="s">
        <v>562</v>
      </c>
      <c r="E8" s="90"/>
      <c r="F8" s="91"/>
      <c r="G8" s="86" t="s">
        <v>738</v>
      </c>
      <c r="H8" s="90">
        <v>1150</v>
      </c>
      <c r="I8" s="91"/>
      <c r="J8" s="86" t="s">
        <v>561</v>
      </c>
      <c r="K8" s="90"/>
      <c r="L8" s="91"/>
      <c r="M8" s="205" t="s">
        <v>539</v>
      </c>
      <c r="N8" s="90">
        <v>7150</v>
      </c>
      <c r="O8" s="91"/>
      <c r="P8" s="86" t="s">
        <v>25</v>
      </c>
      <c r="Q8" s="90">
        <v>5300</v>
      </c>
      <c r="R8" s="91"/>
    </row>
    <row r="9" spans="1:18" ht="13.5">
      <c r="A9" s="367" t="s">
        <v>891</v>
      </c>
      <c r="B9" s="90"/>
      <c r="C9" s="91"/>
      <c r="D9" s="367" t="s">
        <v>891</v>
      </c>
      <c r="E9" s="90"/>
      <c r="F9" s="91"/>
      <c r="G9" s="86" t="s">
        <v>807</v>
      </c>
      <c r="H9" s="90">
        <v>0</v>
      </c>
      <c r="I9" s="352"/>
      <c r="J9" s="86" t="s">
        <v>663</v>
      </c>
      <c r="K9" s="90"/>
      <c r="L9" s="91"/>
      <c r="M9" s="86" t="s">
        <v>562</v>
      </c>
      <c r="N9" s="90">
        <v>170</v>
      </c>
      <c r="O9" s="91"/>
      <c r="P9" s="86" t="s">
        <v>28</v>
      </c>
      <c r="Q9" s="90">
        <v>7850</v>
      </c>
      <c r="R9" s="91"/>
    </row>
    <row r="10" spans="1:18" ht="13.5">
      <c r="A10" s="86" t="s">
        <v>26</v>
      </c>
      <c r="B10" s="178">
        <v>790</v>
      </c>
      <c r="C10" s="91"/>
      <c r="D10" s="86" t="s">
        <v>27</v>
      </c>
      <c r="E10" s="90">
        <v>1450</v>
      </c>
      <c r="F10" s="91"/>
      <c r="G10" s="86" t="s">
        <v>806</v>
      </c>
      <c r="H10" s="90">
        <v>900</v>
      </c>
      <c r="I10" s="91"/>
      <c r="J10" s="241" t="s">
        <v>676</v>
      </c>
      <c r="K10" s="90"/>
      <c r="L10" s="91"/>
      <c r="M10" s="86" t="s">
        <v>898</v>
      </c>
      <c r="N10" s="90">
        <v>300</v>
      </c>
      <c r="O10" s="91"/>
      <c r="P10" s="86" t="s">
        <v>563</v>
      </c>
      <c r="Q10" s="90">
        <v>6100</v>
      </c>
      <c r="R10" s="91"/>
    </row>
    <row r="11" spans="1:18" ht="13.5">
      <c r="A11" s="86" t="s">
        <v>888</v>
      </c>
      <c r="B11" s="178"/>
      <c r="C11" s="91"/>
      <c r="D11" s="86" t="s">
        <v>24</v>
      </c>
      <c r="E11" s="90">
        <v>800</v>
      </c>
      <c r="F11" s="91"/>
      <c r="G11" s="86" t="s">
        <v>29</v>
      </c>
      <c r="H11" s="90"/>
      <c r="I11" s="91"/>
      <c r="J11" s="86" t="s">
        <v>894</v>
      </c>
      <c r="K11" s="90"/>
      <c r="L11" s="91"/>
      <c r="M11" s="86" t="s">
        <v>896</v>
      </c>
      <c r="N11" s="90">
        <v>320</v>
      </c>
      <c r="O11" s="91"/>
      <c r="P11" s="86" t="s">
        <v>29</v>
      </c>
      <c r="Q11" s="90">
        <v>3350</v>
      </c>
      <c r="R11" s="91"/>
    </row>
    <row r="12" spans="1:18" ht="13.5">
      <c r="A12" s="86" t="s">
        <v>889</v>
      </c>
      <c r="B12" s="178"/>
      <c r="C12" s="91"/>
      <c r="D12" s="86" t="s">
        <v>29</v>
      </c>
      <c r="E12" s="90">
        <v>800</v>
      </c>
      <c r="F12" s="91"/>
      <c r="G12" s="86" t="s">
        <v>30</v>
      </c>
      <c r="H12" s="90">
        <v>600</v>
      </c>
      <c r="I12" s="91"/>
      <c r="J12" s="86" t="s">
        <v>895</v>
      </c>
      <c r="K12" s="90"/>
      <c r="L12" s="91"/>
      <c r="M12" s="205" t="s">
        <v>719</v>
      </c>
      <c r="N12" s="90">
        <v>300</v>
      </c>
      <c r="O12" s="91"/>
      <c r="P12" s="304" t="s">
        <v>734</v>
      </c>
      <c r="Q12" s="90">
        <v>4000</v>
      </c>
      <c r="R12" s="91"/>
    </row>
    <row r="13" spans="1:18" ht="13.5">
      <c r="A13" s="86" t="s">
        <v>682</v>
      </c>
      <c r="B13" s="178"/>
      <c r="C13" s="91"/>
      <c r="D13" s="86" t="s">
        <v>30</v>
      </c>
      <c r="E13" s="90">
        <v>750</v>
      </c>
      <c r="F13" s="91"/>
      <c r="G13" s="85" t="s">
        <v>739</v>
      </c>
      <c r="H13" s="90">
        <v>500</v>
      </c>
      <c r="I13" s="91"/>
      <c r="J13" s="86" t="s">
        <v>896</v>
      </c>
      <c r="K13" s="90"/>
      <c r="L13" s="91"/>
      <c r="M13" s="86"/>
      <c r="N13" s="90"/>
      <c r="O13" s="91"/>
      <c r="P13" s="85" t="s">
        <v>31</v>
      </c>
      <c r="Q13" s="90">
        <v>2950</v>
      </c>
      <c r="R13" s="91"/>
    </row>
    <row r="14" spans="1:18" ht="13.5">
      <c r="A14" s="86" t="s">
        <v>890</v>
      </c>
      <c r="B14" s="178"/>
      <c r="C14" s="91"/>
      <c r="D14" s="86" t="s">
        <v>32</v>
      </c>
      <c r="E14" s="90">
        <v>750</v>
      </c>
      <c r="F14" s="91"/>
      <c r="G14" s="85" t="s">
        <v>32</v>
      </c>
      <c r="H14" s="90"/>
      <c r="I14" s="91"/>
      <c r="J14" s="86" t="s">
        <v>508</v>
      </c>
      <c r="K14" s="90"/>
      <c r="L14" s="91"/>
      <c r="M14" s="86"/>
      <c r="N14" s="90"/>
      <c r="O14" s="91"/>
      <c r="P14" s="85" t="s">
        <v>718</v>
      </c>
      <c r="Q14" s="90">
        <v>3750</v>
      </c>
      <c r="R14" s="91"/>
    </row>
    <row r="15" spans="1:18" ht="13.5">
      <c r="A15" s="86"/>
      <c r="B15" s="178"/>
      <c r="C15" s="91"/>
      <c r="D15" s="279"/>
      <c r="E15" s="305"/>
      <c r="F15" s="91"/>
      <c r="G15" s="85"/>
      <c r="H15" s="90"/>
      <c r="I15" s="91"/>
      <c r="J15" s="86" t="s">
        <v>897</v>
      </c>
      <c r="K15" s="90"/>
      <c r="L15" s="91"/>
      <c r="M15" s="85"/>
      <c r="N15" s="90"/>
      <c r="O15" s="91"/>
      <c r="P15" s="85"/>
      <c r="Q15" s="90"/>
      <c r="R15" s="91"/>
    </row>
    <row r="16" spans="1:18" ht="13.5">
      <c r="A16" s="147"/>
      <c r="B16" s="90"/>
      <c r="C16" s="91"/>
      <c r="D16" s="279"/>
      <c r="E16" s="305"/>
      <c r="F16" s="91"/>
      <c r="G16" s="85"/>
      <c r="H16" s="90"/>
      <c r="I16" s="91"/>
      <c r="J16" s="285"/>
      <c r="K16" s="90"/>
      <c r="L16" s="91"/>
      <c r="M16" s="85"/>
      <c r="N16" s="90"/>
      <c r="O16" s="91"/>
      <c r="P16" s="85"/>
      <c r="Q16" s="90"/>
      <c r="R16" s="91"/>
    </row>
    <row r="17" spans="1:18" ht="13.5">
      <c r="A17" s="182"/>
      <c r="B17" s="228"/>
      <c r="C17" s="97"/>
      <c r="D17" s="281"/>
      <c r="E17" s="306"/>
      <c r="F17" s="97"/>
      <c r="G17" s="181"/>
      <c r="H17" s="229"/>
      <c r="I17" s="97"/>
      <c r="J17" s="181"/>
      <c r="K17" s="229"/>
      <c r="L17" s="97"/>
      <c r="M17" s="338" t="s">
        <v>801</v>
      </c>
      <c r="N17" s="339"/>
      <c r="O17" s="340"/>
      <c r="P17" s="338" t="s">
        <v>801</v>
      </c>
      <c r="Q17" s="341"/>
      <c r="R17" s="340"/>
    </row>
    <row r="18" spans="1:18" ht="14.25" thickBot="1">
      <c r="A18" s="186" t="s">
        <v>22</v>
      </c>
      <c r="B18" s="217">
        <f>SUM(B8:B17)</f>
        <v>790</v>
      </c>
      <c r="C18" s="226">
        <f>SUM(C8:C17)</f>
        <v>0</v>
      </c>
      <c r="D18" s="186" t="s">
        <v>22</v>
      </c>
      <c r="E18" s="217">
        <f>SUM(E8:E17)</f>
        <v>4550</v>
      </c>
      <c r="F18" s="226">
        <f>SUM(F8:F17)</f>
        <v>0</v>
      </c>
      <c r="G18" s="186" t="s">
        <v>22</v>
      </c>
      <c r="H18" s="217">
        <f>SUM(H8:H17)</f>
        <v>3150</v>
      </c>
      <c r="I18" s="226">
        <f>SUM(I8:I17)</f>
        <v>0</v>
      </c>
      <c r="J18" s="186" t="s">
        <v>22</v>
      </c>
      <c r="K18" s="217">
        <f>SUM(K8:K17)</f>
        <v>0</v>
      </c>
      <c r="L18" s="226">
        <f>SUM(L8:L17)</f>
        <v>0</v>
      </c>
      <c r="M18" s="186" t="s">
        <v>22</v>
      </c>
      <c r="N18" s="217">
        <f>SUM(N8:N17)</f>
        <v>8240</v>
      </c>
      <c r="O18" s="226">
        <f>SUM(O8:O17)</f>
        <v>0</v>
      </c>
      <c r="P18" s="186" t="s">
        <v>22</v>
      </c>
      <c r="Q18" s="217">
        <f>SUM(Q8:Q17)</f>
        <v>33300</v>
      </c>
      <c r="R18" s="226">
        <f>SUM(R8:R17)</f>
        <v>0</v>
      </c>
    </row>
    <row r="19" spans="1:18" ht="9" customHeight="1" thickBot="1">
      <c r="A19" s="112"/>
      <c r="B19" s="112"/>
      <c r="C19" s="112"/>
      <c r="D19" s="112"/>
      <c r="E19" s="112"/>
      <c r="F19" s="112"/>
      <c r="G19" s="120"/>
      <c r="H19" s="112"/>
      <c r="I19" s="112"/>
      <c r="J19" s="112"/>
      <c r="K19" s="112"/>
      <c r="L19" s="112"/>
      <c r="M19" s="121"/>
      <c r="N19" s="230"/>
      <c r="O19" s="112"/>
      <c r="P19" s="112"/>
      <c r="Q19" s="112"/>
      <c r="R19" s="112"/>
    </row>
    <row r="20" spans="1:18" ht="16.5" customHeight="1" thickBot="1">
      <c r="A20" s="319" t="s">
        <v>908</v>
      </c>
      <c r="B20" s="122"/>
      <c r="C20" s="123" t="s">
        <v>398</v>
      </c>
      <c r="D20" s="124" t="s">
        <v>33</v>
      </c>
      <c r="E20" s="125"/>
      <c r="F20" s="126" t="s">
        <v>4</v>
      </c>
      <c r="G20" s="336">
        <f>SUM(B37,E37,H37,K37,N37,Q37)</f>
        <v>46190</v>
      </c>
      <c r="H20" s="128" t="s">
        <v>5</v>
      </c>
      <c r="I20" s="129">
        <f>SUM(C37,F37,I37,L37,O37,R37)</f>
        <v>0</v>
      </c>
      <c r="J20" s="9"/>
      <c r="K20" s="130"/>
      <c r="L20" s="194"/>
      <c r="M20" s="195"/>
      <c r="N20" s="196"/>
      <c r="O20" s="112"/>
      <c r="P20" s="112"/>
      <c r="Q20" s="112"/>
      <c r="R20" s="112"/>
    </row>
    <row r="21" spans="1:18" ht="5.25" customHeight="1" thickBo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15.75" customHeight="1">
      <c r="A22" s="134" t="s">
        <v>6</v>
      </c>
      <c r="B22" s="135"/>
      <c r="C22" s="136"/>
      <c r="D22" s="137" t="s">
        <v>7</v>
      </c>
      <c r="E22" s="135"/>
      <c r="F22" s="136"/>
      <c r="G22" s="137" t="s">
        <v>8</v>
      </c>
      <c r="H22" s="135"/>
      <c r="I22" s="136"/>
      <c r="J22" s="137" t="s">
        <v>373</v>
      </c>
      <c r="K22" s="135"/>
      <c r="L22" s="136"/>
      <c r="M22" s="137" t="s">
        <v>423</v>
      </c>
      <c r="N22" s="135"/>
      <c r="O22" s="136"/>
      <c r="P22" s="138" t="s">
        <v>10</v>
      </c>
      <c r="Q22" s="106"/>
      <c r="R22" s="110"/>
    </row>
    <row r="23" spans="1:18" ht="14.25" customHeight="1">
      <c r="A23" s="139" t="s">
        <v>11</v>
      </c>
      <c r="B23" s="140" t="s">
        <v>12</v>
      </c>
      <c r="C23" s="141"/>
      <c r="D23" s="139" t="s">
        <v>11</v>
      </c>
      <c r="E23" s="140" t="s">
        <v>12</v>
      </c>
      <c r="F23" s="141"/>
      <c r="G23" s="139" t="s">
        <v>11</v>
      </c>
      <c r="H23" s="140" t="s">
        <v>12</v>
      </c>
      <c r="I23" s="141"/>
      <c r="J23" s="139" t="s">
        <v>11</v>
      </c>
      <c r="K23" s="140" t="s">
        <v>12</v>
      </c>
      <c r="L23" s="141"/>
      <c r="M23" s="139" t="s">
        <v>11</v>
      </c>
      <c r="N23" s="140" t="s">
        <v>12</v>
      </c>
      <c r="O23" s="141"/>
      <c r="P23" s="144" t="s">
        <v>11</v>
      </c>
      <c r="Q23" s="145" t="s">
        <v>12</v>
      </c>
      <c r="R23" s="146"/>
    </row>
    <row r="24" spans="1:18" ht="13.5">
      <c r="A24" s="86" t="s">
        <v>38</v>
      </c>
      <c r="B24" s="178">
        <v>300</v>
      </c>
      <c r="C24" s="91"/>
      <c r="D24" s="182" t="s">
        <v>699</v>
      </c>
      <c r="E24" s="229">
        <v>170</v>
      </c>
      <c r="F24" s="97"/>
      <c r="G24" s="86" t="s">
        <v>595</v>
      </c>
      <c r="H24" s="90"/>
      <c r="I24" s="91"/>
      <c r="J24" s="86" t="s">
        <v>596</v>
      </c>
      <c r="K24" s="90"/>
      <c r="L24" s="91"/>
      <c r="M24" s="205" t="s">
        <v>903</v>
      </c>
      <c r="N24" s="90">
        <v>230</v>
      </c>
      <c r="O24" s="91"/>
      <c r="P24" s="368" t="s">
        <v>909</v>
      </c>
      <c r="Q24" s="372">
        <v>0</v>
      </c>
      <c r="R24" s="91"/>
    </row>
    <row r="25" spans="1:18" ht="13.5">
      <c r="A25" s="86" t="s">
        <v>34</v>
      </c>
      <c r="B25" s="178"/>
      <c r="C25" s="91"/>
      <c r="D25" s="320" t="s">
        <v>747</v>
      </c>
      <c r="E25" s="199">
        <v>4150</v>
      </c>
      <c r="F25" s="95"/>
      <c r="G25" s="205" t="s">
        <v>758</v>
      </c>
      <c r="H25" s="90">
        <v>1650</v>
      </c>
      <c r="I25" s="91"/>
      <c r="J25" s="86" t="s">
        <v>509</v>
      </c>
      <c r="K25" s="90"/>
      <c r="L25" s="91"/>
      <c r="M25" s="205" t="s">
        <v>904</v>
      </c>
      <c r="N25" s="90">
        <v>310</v>
      </c>
      <c r="O25" s="91"/>
      <c r="P25" s="86" t="s">
        <v>901</v>
      </c>
      <c r="Q25" s="94">
        <v>2150</v>
      </c>
      <c r="R25" s="91"/>
    </row>
    <row r="26" spans="1:18" ht="13.5">
      <c r="A26" s="86" t="s">
        <v>36</v>
      </c>
      <c r="B26" s="178"/>
      <c r="C26" s="91"/>
      <c r="D26" s="86" t="s">
        <v>35</v>
      </c>
      <c r="E26" s="90">
        <v>360</v>
      </c>
      <c r="F26" s="91"/>
      <c r="G26" s="86" t="s">
        <v>334</v>
      </c>
      <c r="H26" s="90">
        <v>740</v>
      </c>
      <c r="I26" s="91"/>
      <c r="J26" s="86" t="s">
        <v>510</v>
      </c>
      <c r="K26" s="90"/>
      <c r="L26" s="91"/>
      <c r="M26" s="86" t="s">
        <v>511</v>
      </c>
      <c r="N26" s="90">
        <v>0</v>
      </c>
      <c r="O26" s="352"/>
      <c r="P26" s="86" t="s">
        <v>902</v>
      </c>
      <c r="Q26" s="94">
        <v>4250</v>
      </c>
      <c r="R26" s="91"/>
    </row>
    <row r="27" spans="1:18" ht="13.5">
      <c r="A27" s="86" t="s">
        <v>892</v>
      </c>
      <c r="B27" s="178"/>
      <c r="C27" s="91"/>
      <c r="D27" s="86" t="s">
        <v>748</v>
      </c>
      <c r="E27" s="90">
        <v>2950</v>
      </c>
      <c r="F27" s="91"/>
      <c r="G27" s="85" t="s">
        <v>756</v>
      </c>
      <c r="H27" s="90">
        <v>450</v>
      </c>
      <c r="I27" s="91"/>
      <c r="J27" s="86" t="s">
        <v>448</v>
      </c>
      <c r="K27" s="90"/>
      <c r="L27" s="91"/>
      <c r="M27" s="205" t="s">
        <v>593</v>
      </c>
      <c r="N27" s="90">
        <v>1550</v>
      </c>
      <c r="O27" s="91"/>
      <c r="P27" s="86" t="s">
        <v>39</v>
      </c>
      <c r="Q27" s="94">
        <v>0</v>
      </c>
      <c r="R27" s="352"/>
    </row>
    <row r="28" spans="1:18" ht="13.5">
      <c r="A28" s="86" t="s">
        <v>893</v>
      </c>
      <c r="B28" s="178"/>
      <c r="C28" s="91"/>
      <c r="D28" s="86"/>
      <c r="E28" s="90"/>
      <c r="F28" s="91"/>
      <c r="G28" s="85" t="s">
        <v>37</v>
      </c>
      <c r="H28" s="90">
        <v>750</v>
      </c>
      <c r="I28" s="91"/>
      <c r="J28" s="86" t="s">
        <v>511</v>
      </c>
      <c r="K28" s="90"/>
      <c r="L28" s="91"/>
      <c r="M28" s="86" t="s">
        <v>513</v>
      </c>
      <c r="N28" s="90">
        <v>220</v>
      </c>
      <c r="O28" s="91"/>
      <c r="P28" s="390" t="s">
        <v>910</v>
      </c>
      <c r="Q28" s="94">
        <v>5050</v>
      </c>
      <c r="R28" s="91"/>
    </row>
    <row r="29" spans="1:18" ht="13.5">
      <c r="A29" s="86"/>
      <c r="B29" s="178"/>
      <c r="C29" s="91"/>
      <c r="D29" s="86"/>
      <c r="E29" s="90"/>
      <c r="F29" s="91"/>
      <c r="G29" s="85"/>
      <c r="H29" s="90"/>
      <c r="I29" s="91"/>
      <c r="J29" s="86" t="s">
        <v>512</v>
      </c>
      <c r="K29" s="90"/>
      <c r="L29" s="91"/>
      <c r="M29" s="369" t="s">
        <v>907</v>
      </c>
      <c r="N29" s="90">
        <v>210</v>
      </c>
      <c r="O29" s="91"/>
      <c r="P29" s="86" t="s">
        <v>905</v>
      </c>
      <c r="Q29" s="94">
        <v>5350</v>
      </c>
      <c r="R29" s="91"/>
    </row>
    <row r="30" spans="1:18" ht="13.5">
      <c r="A30" s="86"/>
      <c r="B30" s="178"/>
      <c r="C30" s="91"/>
      <c r="D30" s="86"/>
      <c r="E30" s="90"/>
      <c r="F30" s="91"/>
      <c r="G30" s="85"/>
      <c r="H30" s="90"/>
      <c r="I30" s="91"/>
      <c r="J30" s="86" t="s">
        <v>515</v>
      </c>
      <c r="K30" s="90"/>
      <c r="L30" s="91"/>
      <c r="M30" s="85" t="s">
        <v>514</v>
      </c>
      <c r="N30" s="90">
        <v>110</v>
      </c>
      <c r="O30" s="91"/>
      <c r="P30" s="85" t="s">
        <v>40</v>
      </c>
      <c r="Q30" s="94">
        <v>2400</v>
      </c>
      <c r="R30" s="91"/>
    </row>
    <row r="31" spans="1:18" ht="13.5">
      <c r="A31" s="86"/>
      <c r="B31" s="178"/>
      <c r="C31" s="91"/>
      <c r="D31" s="279"/>
      <c r="E31" s="305"/>
      <c r="F31" s="91"/>
      <c r="G31" s="85"/>
      <c r="H31" s="90"/>
      <c r="I31" s="91"/>
      <c r="J31" s="85" t="s">
        <v>516</v>
      </c>
      <c r="K31" s="90"/>
      <c r="L31" s="91"/>
      <c r="M31" s="321" t="s">
        <v>906</v>
      </c>
      <c r="N31" s="90">
        <v>370</v>
      </c>
      <c r="O31" s="91"/>
      <c r="P31" s="85" t="s">
        <v>41</v>
      </c>
      <c r="Q31" s="94">
        <v>2950</v>
      </c>
      <c r="R31" s="91"/>
    </row>
    <row r="32" spans="1:18" ht="13.5">
      <c r="A32" s="86"/>
      <c r="B32" s="178"/>
      <c r="C32" s="91"/>
      <c r="D32" s="279"/>
      <c r="E32" s="305"/>
      <c r="F32" s="91"/>
      <c r="G32" s="85"/>
      <c r="H32" s="90"/>
      <c r="I32" s="91"/>
      <c r="J32" s="85" t="s">
        <v>517</v>
      </c>
      <c r="K32" s="90"/>
      <c r="L32" s="91"/>
      <c r="M32" s="85" t="s">
        <v>703</v>
      </c>
      <c r="N32" s="90">
        <v>200</v>
      </c>
      <c r="O32" s="91"/>
      <c r="P32" s="85" t="s">
        <v>35</v>
      </c>
      <c r="Q32" s="94">
        <v>3200</v>
      </c>
      <c r="R32" s="91"/>
    </row>
    <row r="33" spans="1:18" ht="13.5">
      <c r="A33" s="86"/>
      <c r="B33" s="90"/>
      <c r="C33" s="91"/>
      <c r="D33" s="279"/>
      <c r="E33" s="305"/>
      <c r="F33" s="91"/>
      <c r="G33" s="85"/>
      <c r="H33" s="90"/>
      <c r="I33" s="91"/>
      <c r="J33" s="85" t="s">
        <v>513</v>
      </c>
      <c r="K33" s="90"/>
      <c r="L33" s="91"/>
      <c r="M33" s="85" t="s">
        <v>704</v>
      </c>
      <c r="N33" s="90">
        <v>320</v>
      </c>
      <c r="O33" s="91"/>
      <c r="P33" s="85" t="s">
        <v>385</v>
      </c>
      <c r="Q33" s="94">
        <v>3300</v>
      </c>
      <c r="R33" s="91"/>
    </row>
    <row r="34" spans="1:18" ht="13.5">
      <c r="A34" s="86"/>
      <c r="B34" s="90"/>
      <c r="C34" s="91"/>
      <c r="D34" s="279"/>
      <c r="E34" s="305"/>
      <c r="F34" s="91"/>
      <c r="G34" s="85"/>
      <c r="H34" s="90"/>
      <c r="I34" s="91"/>
      <c r="J34" s="359" t="s">
        <v>825</v>
      </c>
      <c r="K34" s="90"/>
      <c r="L34" s="91"/>
      <c r="M34" s="85"/>
      <c r="N34" s="90"/>
      <c r="O34" s="91"/>
      <c r="P34" s="85" t="s">
        <v>37</v>
      </c>
      <c r="Q34" s="94">
        <v>2500</v>
      </c>
      <c r="R34" s="91"/>
    </row>
    <row r="35" spans="1:18" ht="13.5">
      <c r="A35" s="86"/>
      <c r="B35" s="90"/>
      <c r="C35" s="91"/>
      <c r="D35" s="279"/>
      <c r="E35" s="305"/>
      <c r="F35" s="91"/>
      <c r="G35" s="85"/>
      <c r="H35" s="90"/>
      <c r="I35" s="91"/>
      <c r="J35" s="85" t="s">
        <v>514</v>
      </c>
      <c r="K35" s="90"/>
      <c r="L35" s="91"/>
      <c r="M35" s="85"/>
      <c r="N35" s="90"/>
      <c r="O35" s="91"/>
      <c r="P35" s="85"/>
      <c r="Q35" s="94"/>
      <c r="R35" s="91"/>
    </row>
    <row r="36" spans="1:18" ht="13.5">
      <c r="A36" s="286"/>
      <c r="B36" s="229"/>
      <c r="C36" s="97"/>
      <c r="D36" s="281"/>
      <c r="E36" s="306"/>
      <c r="F36" s="97"/>
      <c r="G36" s="181"/>
      <c r="H36" s="229"/>
      <c r="I36" s="97"/>
      <c r="J36" s="181"/>
      <c r="K36" s="229"/>
      <c r="L36" s="97"/>
      <c r="M36" s="338" t="s">
        <v>720</v>
      </c>
      <c r="N36" s="229"/>
      <c r="O36" s="97"/>
      <c r="P36" s="181"/>
      <c r="Q36" s="153"/>
      <c r="R36" s="97"/>
    </row>
    <row r="37" spans="1:18" ht="14.25" thickBot="1">
      <c r="A37" s="186" t="s">
        <v>22</v>
      </c>
      <c r="B37" s="217">
        <f>SUM(B24:B36)</f>
        <v>300</v>
      </c>
      <c r="C37" s="226">
        <f>SUM(C24:C36)</f>
        <v>0</v>
      </c>
      <c r="D37" s="186" t="s">
        <v>22</v>
      </c>
      <c r="E37" s="217">
        <f>SUM(E24:E36)</f>
        <v>7630</v>
      </c>
      <c r="F37" s="226">
        <f>SUM(F24:F36)</f>
        <v>0</v>
      </c>
      <c r="G37" s="186" t="s">
        <v>22</v>
      </c>
      <c r="H37" s="217">
        <f>SUM(H24:H36)</f>
        <v>3590</v>
      </c>
      <c r="I37" s="226">
        <f>SUM(I24:I36)</f>
        <v>0</v>
      </c>
      <c r="J37" s="186" t="s">
        <v>22</v>
      </c>
      <c r="K37" s="217">
        <f>SUM(K24:K36)</f>
        <v>0</v>
      </c>
      <c r="L37" s="226">
        <f>SUM(L24:L36)</f>
        <v>0</v>
      </c>
      <c r="M37" s="186" t="s">
        <v>22</v>
      </c>
      <c r="N37" s="217">
        <f>SUM(N24:N36)</f>
        <v>3520</v>
      </c>
      <c r="O37" s="226">
        <f>SUM(O24:O36)</f>
        <v>0</v>
      </c>
      <c r="P37" s="186" t="s">
        <v>22</v>
      </c>
      <c r="Q37" s="188">
        <f>SUM(Q24:Q36)</f>
        <v>31150</v>
      </c>
      <c r="R37" s="226">
        <f>SUM(R24:R36)</f>
        <v>0</v>
      </c>
    </row>
    <row r="38" spans="1:18" ht="9" customHeight="1" thickBot="1">
      <c r="A38" s="112"/>
      <c r="B38" s="112"/>
      <c r="C38" s="112"/>
      <c r="D38" s="112"/>
      <c r="E38" s="112"/>
      <c r="F38" s="112"/>
      <c r="G38" s="120"/>
      <c r="H38" s="112"/>
      <c r="I38" s="112"/>
      <c r="J38" s="112"/>
      <c r="K38" s="112"/>
      <c r="L38" s="112"/>
      <c r="M38" s="121"/>
      <c r="N38" s="230"/>
      <c r="O38" s="112"/>
      <c r="P38" s="112"/>
      <c r="Q38" s="112"/>
      <c r="R38" s="112"/>
    </row>
    <row r="39" spans="1:18" ht="16.5" customHeight="1" thickBot="1">
      <c r="A39" s="319" t="s">
        <v>908</v>
      </c>
      <c r="B39" s="122"/>
      <c r="C39" s="123" t="s">
        <v>396</v>
      </c>
      <c r="D39" s="124" t="s">
        <v>3</v>
      </c>
      <c r="E39" s="125"/>
      <c r="F39" s="126" t="s">
        <v>4</v>
      </c>
      <c r="G39" s="336">
        <f>SUM(B51,E51,H51,K51,N51,Q51)</f>
        <v>38680</v>
      </c>
      <c r="H39" s="128" t="s">
        <v>5</v>
      </c>
      <c r="I39" s="129">
        <f>SUM(C51,F51,I51,L51,O51,R51)</f>
        <v>0</v>
      </c>
      <c r="J39" s="9"/>
      <c r="K39" s="130"/>
      <c r="L39" s="112"/>
      <c r="M39" s="112"/>
      <c r="N39" s="112"/>
      <c r="O39" s="112"/>
      <c r="P39" s="112"/>
      <c r="Q39" s="112"/>
      <c r="R39" s="112"/>
    </row>
    <row r="40" spans="1:18" ht="5.25" customHeight="1" thickBo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</row>
    <row r="41" spans="1:18" ht="15.75" customHeight="1">
      <c r="A41" s="134" t="s">
        <v>6</v>
      </c>
      <c r="B41" s="135"/>
      <c r="C41" s="136"/>
      <c r="D41" s="137" t="s">
        <v>7</v>
      </c>
      <c r="E41" s="135"/>
      <c r="F41" s="136"/>
      <c r="G41" s="137" t="s">
        <v>8</v>
      </c>
      <c r="H41" s="135"/>
      <c r="I41" s="136"/>
      <c r="J41" s="137" t="s">
        <v>373</v>
      </c>
      <c r="K41" s="135"/>
      <c r="L41" s="136"/>
      <c r="M41" s="137" t="s">
        <v>423</v>
      </c>
      <c r="N41" s="135"/>
      <c r="O41" s="136"/>
      <c r="P41" s="138" t="s">
        <v>10</v>
      </c>
      <c r="Q41" s="106"/>
      <c r="R41" s="110"/>
    </row>
    <row r="42" spans="1:18" ht="14.25" customHeight="1">
      <c r="A42" s="139" t="s">
        <v>11</v>
      </c>
      <c r="B42" s="140" t="s">
        <v>12</v>
      </c>
      <c r="C42" s="141"/>
      <c r="D42" s="139" t="s">
        <v>11</v>
      </c>
      <c r="E42" s="140" t="s">
        <v>12</v>
      </c>
      <c r="F42" s="141"/>
      <c r="G42" s="139" t="s">
        <v>11</v>
      </c>
      <c r="H42" s="140" t="s">
        <v>12</v>
      </c>
      <c r="I42" s="141"/>
      <c r="J42" s="139" t="s">
        <v>11</v>
      </c>
      <c r="K42" s="140" t="s">
        <v>12</v>
      </c>
      <c r="L42" s="141"/>
      <c r="M42" s="139" t="s">
        <v>11</v>
      </c>
      <c r="N42" s="140" t="s">
        <v>12</v>
      </c>
      <c r="O42" s="141"/>
      <c r="P42" s="144" t="s">
        <v>11</v>
      </c>
      <c r="Q42" s="145" t="s">
        <v>12</v>
      </c>
      <c r="R42" s="198"/>
    </row>
    <row r="43" spans="1:18" ht="13.5">
      <c r="A43" s="86" t="s">
        <v>760</v>
      </c>
      <c r="B43" s="178"/>
      <c r="C43" s="91"/>
      <c r="D43" s="86" t="s">
        <v>14</v>
      </c>
      <c r="E43" s="90">
        <v>1800</v>
      </c>
      <c r="F43" s="91"/>
      <c r="G43" s="86" t="s">
        <v>580</v>
      </c>
      <c r="H43" s="90">
        <v>1200</v>
      </c>
      <c r="I43" s="91"/>
      <c r="J43" s="86" t="s">
        <v>501</v>
      </c>
      <c r="K43" s="90"/>
      <c r="L43" s="91"/>
      <c r="M43" s="86" t="s">
        <v>501</v>
      </c>
      <c r="N43" s="90">
        <v>900</v>
      </c>
      <c r="O43" s="91"/>
      <c r="P43" s="86" t="s">
        <v>13</v>
      </c>
      <c r="Q43" s="92">
        <v>5450</v>
      </c>
      <c r="R43" s="96"/>
    </row>
    <row r="44" spans="1:18" ht="13.5">
      <c r="A44" s="86" t="s">
        <v>564</v>
      </c>
      <c r="B44" s="178"/>
      <c r="C44" s="91"/>
      <c r="D44" s="86" t="s">
        <v>15</v>
      </c>
      <c r="E44" s="90">
        <v>420</v>
      </c>
      <c r="F44" s="91"/>
      <c r="G44" s="86" t="s">
        <v>746</v>
      </c>
      <c r="H44" s="90">
        <v>1010</v>
      </c>
      <c r="I44" s="91"/>
      <c r="J44" s="86" t="s">
        <v>502</v>
      </c>
      <c r="K44" s="90"/>
      <c r="L44" s="91"/>
      <c r="M44" s="86" t="s">
        <v>502</v>
      </c>
      <c r="N44" s="90">
        <v>200</v>
      </c>
      <c r="O44" s="91"/>
      <c r="P44" s="86" t="s">
        <v>16</v>
      </c>
      <c r="Q44" s="92">
        <v>3650</v>
      </c>
      <c r="R44" s="96"/>
    </row>
    <row r="45" spans="1:18" ht="13.5">
      <c r="A45" s="86" t="s">
        <v>761</v>
      </c>
      <c r="B45" s="178"/>
      <c r="C45" s="91"/>
      <c r="D45" s="86" t="s">
        <v>16</v>
      </c>
      <c r="E45" s="90">
        <v>400</v>
      </c>
      <c r="F45" s="91"/>
      <c r="G45" s="86" t="s">
        <v>741</v>
      </c>
      <c r="H45" s="90">
        <v>1100</v>
      </c>
      <c r="I45" s="91"/>
      <c r="J45" s="86" t="s">
        <v>503</v>
      </c>
      <c r="K45" s="90"/>
      <c r="L45" s="91"/>
      <c r="M45" s="86" t="s">
        <v>503</v>
      </c>
      <c r="N45" s="90">
        <v>160</v>
      </c>
      <c r="O45" s="91"/>
      <c r="P45" s="86" t="s">
        <v>17</v>
      </c>
      <c r="Q45" s="92">
        <v>3000</v>
      </c>
      <c r="R45" s="96"/>
    </row>
    <row r="46" spans="1:18" ht="13.5">
      <c r="A46" s="86" t="s">
        <v>762</v>
      </c>
      <c r="B46" s="178"/>
      <c r="C46" s="91"/>
      <c r="D46" s="86" t="s">
        <v>740</v>
      </c>
      <c r="E46" s="90">
        <v>850</v>
      </c>
      <c r="F46" s="91"/>
      <c r="G46" s="86" t="s">
        <v>20</v>
      </c>
      <c r="H46" s="90"/>
      <c r="I46" s="91"/>
      <c r="J46" s="86" t="s">
        <v>504</v>
      </c>
      <c r="K46" s="90"/>
      <c r="L46" s="91"/>
      <c r="M46" s="86" t="s">
        <v>755</v>
      </c>
      <c r="N46" s="90">
        <v>90</v>
      </c>
      <c r="O46" s="91"/>
      <c r="P46" s="86" t="s">
        <v>754</v>
      </c>
      <c r="Q46" s="92">
        <v>3200</v>
      </c>
      <c r="R46" s="96"/>
    </row>
    <row r="47" spans="1:18" ht="13.5">
      <c r="A47" s="86" t="s">
        <v>763</v>
      </c>
      <c r="B47" s="178"/>
      <c r="C47" s="91"/>
      <c r="D47" s="86" t="s">
        <v>19</v>
      </c>
      <c r="E47" s="90"/>
      <c r="F47" s="91"/>
      <c r="G47" s="86"/>
      <c r="H47" s="90"/>
      <c r="I47" s="91"/>
      <c r="J47" s="86" t="s">
        <v>505</v>
      </c>
      <c r="K47" s="90"/>
      <c r="L47" s="91"/>
      <c r="M47" s="86" t="s">
        <v>505</v>
      </c>
      <c r="N47" s="90">
        <v>490</v>
      </c>
      <c r="O47" s="91"/>
      <c r="P47" s="86" t="s">
        <v>18</v>
      </c>
      <c r="Q47" s="92">
        <v>3500</v>
      </c>
      <c r="R47" s="96"/>
    </row>
    <row r="48" spans="1:18" ht="13.5">
      <c r="A48" s="86"/>
      <c r="B48" s="178"/>
      <c r="C48" s="91"/>
      <c r="D48" s="86" t="s">
        <v>18</v>
      </c>
      <c r="E48" s="90">
        <v>2420</v>
      </c>
      <c r="F48" s="91"/>
      <c r="G48" s="85"/>
      <c r="H48" s="90"/>
      <c r="I48" s="91"/>
      <c r="J48" s="86" t="s">
        <v>507</v>
      </c>
      <c r="K48" s="90"/>
      <c r="L48" s="91"/>
      <c r="M48" s="86" t="s">
        <v>507</v>
      </c>
      <c r="N48" s="90">
        <v>360</v>
      </c>
      <c r="O48" s="91"/>
      <c r="P48" s="86" t="s">
        <v>21</v>
      </c>
      <c r="Q48" s="92">
        <v>2850</v>
      </c>
      <c r="R48" s="96"/>
    </row>
    <row r="49" spans="1:18" ht="13.5">
      <c r="A49" s="86"/>
      <c r="B49" s="178"/>
      <c r="C49" s="91"/>
      <c r="D49" s="86" t="s">
        <v>20</v>
      </c>
      <c r="E49" s="90">
        <v>1250</v>
      </c>
      <c r="F49" s="91"/>
      <c r="G49" s="85"/>
      <c r="H49" s="90"/>
      <c r="I49" s="91"/>
      <c r="J49" s="85" t="s">
        <v>506</v>
      </c>
      <c r="K49" s="90"/>
      <c r="L49" s="91"/>
      <c r="M49" s="85" t="s">
        <v>506</v>
      </c>
      <c r="N49" s="90">
        <v>180</v>
      </c>
      <c r="O49" s="91"/>
      <c r="P49" s="85" t="s">
        <v>20</v>
      </c>
      <c r="Q49" s="92">
        <v>4200</v>
      </c>
      <c r="R49" s="96"/>
    </row>
    <row r="50" spans="1:18" ht="13.5">
      <c r="A50" s="182"/>
      <c r="B50" s="229"/>
      <c r="C50" s="97"/>
      <c r="D50" s="281"/>
      <c r="E50" s="306"/>
      <c r="F50" s="97"/>
      <c r="G50" s="181"/>
      <c r="H50" s="229"/>
      <c r="I50" s="97"/>
      <c r="J50" s="181"/>
      <c r="K50" s="229"/>
      <c r="L50" s="97"/>
      <c r="M50" s="181"/>
      <c r="N50" s="229"/>
      <c r="O50" s="97"/>
      <c r="P50" s="181"/>
      <c r="Q50" s="192"/>
      <c r="R50" s="307"/>
    </row>
    <row r="51" spans="1:18" ht="14.25" thickBot="1">
      <c r="A51" s="186" t="s">
        <v>22</v>
      </c>
      <c r="B51" s="217">
        <f>SUM(B43:B50)</f>
        <v>0</v>
      </c>
      <c r="C51" s="226">
        <f>SUM(C43:C50)</f>
        <v>0</v>
      </c>
      <c r="D51" s="186" t="s">
        <v>22</v>
      </c>
      <c r="E51" s="217">
        <f>SUM(E43:E50)</f>
        <v>7140</v>
      </c>
      <c r="F51" s="226">
        <f>SUM(F43:F50)</f>
        <v>0</v>
      </c>
      <c r="G51" s="186" t="s">
        <v>22</v>
      </c>
      <c r="H51" s="217">
        <f>SUM(H43:H50)</f>
        <v>3310</v>
      </c>
      <c r="I51" s="226">
        <f>SUM(I43:I50)</f>
        <v>0</v>
      </c>
      <c r="J51" s="186" t="s">
        <v>22</v>
      </c>
      <c r="K51" s="217">
        <f>SUM(K43:K50)</f>
        <v>0</v>
      </c>
      <c r="L51" s="226">
        <f>SUM(L43:L50)</f>
        <v>0</v>
      </c>
      <c r="M51" s="186" t="s">
        <v>22</v>
      </c>
      <c r="N51" s="217">
        <f>SUM(N43:N50)</f>
        <v>2380</v>
      </c>
      <c r="O51" s="226">
        <f>SUM(O43:O50)</f>
        <v>0</v>
      </c>
      <c r="P51" s="186" t="s">
        <v>22</v>
      </c>
      <c r="Q51" s="217">
        <f>SUM(Q43:Q50)</f>
        <v>25850</v>
      </c>
      <c r="R51" s="226">
        <f>SUM(R43:R50)</f>
        <v>0</v>
      </c>
    </row>
    <row r="52" spans="1:18" ht="9" customHeight="1" thickBot="1">
      <c r="A52" s="112"/>
      <c r="B52" s="112"/>
      <c r="C52" s="112"/>
      <c r="D52" s="112"/>
      <c r="E52" s="112"/>
      <c r="F52" s="112"/>
      <c r="G52" s="120"/>
      <c r="H52" s="112"/>
      <c r="I52" s="112"/>
      <c r="J52" s="112"/>
      <c r="K52" s="112"/>
      <c r="L52" s="112"/>
      <c r="M52" s="121"/>
      <c r="N52" s="230"/>
      <c r="O52" s="112"/>
      <c r="P52" s="112"/>
      <c r="Q52" s="112"/>
      <c r="R52" s="112"/>
    </row>
    <row r="53" spans="1:18" ht="16.5" customHeight="1" thickBot="1">
      <c r="A53" s="319" t="s">
        <v>908</v>
      </c>
      <c r="B53" s="122"/>
      <c r="C53" s="123" t="s">
        <v>375</v>
      </c>
      <c r="D53" s="124" t="s">
        <v>535</v>
      </c>
      <c r="E53" s="125"/>
      <c r="F53" s="126" t="s">
        <v>4</v>
      </c>
      <c r="G53" s="127">
        <f>SUM(B64,E64,H64,K64,N64,Q64)</f>
        <v>23820</v>
      </c>
      <c r="H53" s="128" t="s">
        <v>5</v>
      </c>
      <c r="I53" s="129">
        <f>SUM(C64,F64,I64,L64,O64,R64)</f>
        <v>0</v>
      </c>
      <c r="J53" s="9"/>
      <c r="K53" s="130"/>
      <c r="L53" s="194"/>
      <c r="M53" s="195"/>
      <c r="N53" s="196"/>
      <c r="O53" s="112"/>
      <c r="P53" s="112"/>
      <c r="Q53" s="112"/>
      <c r="R53" s="112"/>
    </row>
    <row r="54" spans="1:18" ht="5.25" customHeight="1" thickBo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1:18" ht="15.75" customHeight="1">
      <c r="A55" s="134" t="s">
        <v>6</v>
      </c>
      <c r="B55" s="135"/>
      <c r="C55" s="136"/>
      <c r="D55" s="137" t="s">
        <v>7</v>
      </c>
      <c r="E55" s="135"/>
      <c r="F55" s="136"/>
      <c r="G55" s="137" t="s">
        <v>8</v>
      </c>
      <c r="H55" s="135"/>
      <c r="I55" s="136"/>
      <c r="J55" s="137" t="s">
        <v>373</v>
      </c>
      <c r="K55" s="135"/>
      <c r="L55" s="136"/>
      <c r="M55" s="137" t="s">
        <v>423</v>
      </c>
      <c r="N55" s="135"/>
      <c r="O55" s="136"/>
      <c r="P55" s="138" t="s">
        <v>10</v>
      </c>
      <c r="Q55" s="106"/>
      <c r="R55" s="110"/>
    </row>
    <row r="56" spans="1:18" ht="14.25" customHeight="1">
      <c r="A56" s="139" t="s">
        <v>11</v>
      </c>
      <c r="B56" s="140" t="s">
        <v>12</v>
      </c>
      <c r="C56" s="141"/>
      <c r="D56" s="139" t="s">
        <v>11</v>
      </c>
      <c r="E56" s="140" t="s">
        <v>12</v>
      </c>
      <c r="F56" s="141"/>
      <c r="G56" s="139" t="s">
        <v>11</v>
      </c>
      <c r="H56" s="140" t="s">
        <v>12</v>
      </c>
      <c r="I56" s="141"/>
      <c r="J56" s="139" t="s">
        <v>11</v>
      </c>
      <c r="K56" s="140" t="s">
        <v>12</v>
      </c>
      <c r="L56" s="141"/>
      <c r="M56" s="139" t="s">
        <v>11</v>
      </c>
      <c r="N56" s="140" t="s">
        <v>12</v>
      </c>
      <c r="O56" s="141"/>
      <c r="P56" s="144" t="s">
        <v>11</v>
      </c>
      <c r="Q56" s="145" t="s">
        <v>12</v>
      </c>
      <c r="R56" s="146"/>
    </row>
    <row r="57" spans="1:18" ht="13.5">
      <c r="A57" s="86" t="s">
        <v>769</v>
      </c>
      <c r="B57" s="178"/>
      <c r="C57" s="91"/>
      <c r="D57" s="86" t="s">
        <v>70</v>
      </c>
      <c r="E57" s="90">
        <v>230</v>
      </c>
      <c r="F57" s="91"/>
      <c r="G57" s="86" t="s">
        <v>70</v>
      </c>
      <c r="H57" s="90">
        <v>250</v>
      </c>
      <c r="I57" s="91"/>
      <c r="J57" s="86" t="s">
        <v>488</v>
      </c>
      <c r="K57" s="90"/>
      <c r="L57" s="91"/>
      <c r="M57" s="86" t="s">
        <v>768</v>
      </c>
      <c r="N57" s="90">
        <v>180</v>
      </c>
      <c r="O57" s="91"/>
      <c r="P57" s="86" t="s">
        <v>70</v>
      </c>
      <c r="Q57" s="93">
        <v>2500</v>
      </c>
      <c r="R57" s="91"/>
    </row>
    <row r="58" spans="1:18" ht="13.5">
      <c r="A58" s="86" t="s">
        <v>500</v>
      </c>
      <c r="B58" s="178"/>
      <c r="C58" s="91"/>
      <c r="D58" s="86" t="s">
        <v>71</v>
      </c>
      <c r="E58" s="90">
        <v>880</v>
      </c>
      <c r="F58" s="91"/>
      <c r="G58" s="86" t="s">
        <v>745</v>
      </c>
      <c r="H58" s="90">
        <v>750</v>
      </c>
      <c r="I58" s="91"/>
      <c r="J58" s="86" t="s">
        <v>765</v>
      </c>
      <c r="K58" s="90"/>
      <c r="L58" s="91"/>
      <c r="M58" s="86" t="s">
        <v>489</v>
      </c>
      <c r="N58" s="90">
        <v>460</v>
      </c>
      <c r="O58" s="91"/>
      <c r="P58" s="86" t="s">
        <v>73</v>
      </c>
      <c r="Q58" s="94">
        <v>3000</v>
      </c>
      <c r="R58" s="91"/>
    </row>
    <row r="59" spans="1:18" ht="13.5">
      <c r="A59" s="86"/>
      <c r="B59" s="90"/>
      <c r="C59" s="91"/>
      <c r="D59" s="279"/>
      <c r="E59" s="280"/>
      <c r="F59" s="91"/>
      <c r="G59" s="85" t="s">
        <v>74</v>
      </c>
      <c r="H59" s="90">
        <v>930</v>
      </c>
      <c r="I59" s="91"/>
      <c r="J59" s="85" t="s">
        <v>766</v>
      </c>
      <c r="K59" s="90"/>
      <c r="L59" s="91"/>
      <c r="M59" s="85" t="s">
        <v>767</v>
      </c>
      <c r="N59" s="90">
        <v>380</v>
      </c>
      <c r="O59" s="91"/>
      <c r="P59" s="85" t="s">
        <v>72</v>
      </c>
      <c r="Q59" s="94">
        <v>2550</v>
      </c>
      <c r="R59" s="91"/>
    </row>
    <row r="60" spans="1:18" ht="13.5">
      <c r="A60" s="86"/>
      <c r="B60" s="90"/>
      <c r="C60" s="91"/>
      <c r="D60" s="279"/>
      <c r="E60" s="280"/>
      <c r="F60" s="91"/>
      <c r="G60" s="85"/>
      <c r="H60" s="90"/>
      <c r="I60" s="91"/>
      <c r="J60" s="321" t="s">
        <v>764</v>
      </c>
      <c r="K60" s="90"/>
      <c r="L60" s="91"/>
      <c r="M60" s="85"/>
      <c r="N60" s="99"/>
      <c r="O60" s="91"/>
      <c r="P60" s="85" t="s">
        <v>75</v>
      </c>
      <c r="Q60" s="94">
        <v>3740</v>
      </c>
      <c r="R60" s="91"/>
    </row>
    <row r="61" spans="1:19" ht="13.5">
      <c r="A61" s="86"/>
      <c r="B61" s="90"/>
      <c r="C61" s="91"/>
      <c r="D61" s="279"/>
      <c r="E61" s="280"/>
      <c r="F61" s="91"/>
      <c r="G61" s="85"/>
      <c r="H61" s="90"/>
      <c r="I61" s="91"/>
      <c r="J61" s="85"/>
      <c r="K61" s="90"/>
      <c r="L61" s="91"/>
      <c r="M61" s="85"/>
      <c r="N61" s="94"/>
      <c r="O61" s="91"/>
      <c r="P61" s="321" t="s">
        <v>656</v>
      </c>
      <c r="Q61" s="94">
        <v>2820</v>
      </c>
      <c r="R61" s="91"/>
      <c r="S61" s="83"/>
    </row>
    <row r="62" spans="1:18" ht="13.5">
      <c r="A62" s="86"/>
      <c r="B62" s="90"/>
      <c r="C62" s="91"/>
      <c r="D62" s="279"/>
      <c r="E62" s="280"/>
      <c r="F62" s="91"/>
      <c r="G62" s="85"/>
      <c r="H62" s="90"/>
      <c r="I62" s="91"/>
      <c r="J62" s="85"/>
      <c r="K62" s="90"/>
      <c r="L62" s="91"/>
      <c r="M62" s="85"/>
      <c r="N62" s="94"/>
      <c r="O62" s="91"/>
      <c r="P62" s="85" t="s">
        <v>76</v>
      </c>
      <c r="Q62" s="94">
        <v>5150</v>
      </c>
      <c r="R62" s="91"/>
    </row>
    <row r="63" spans="1:18" ht="13.5">
      <c r="A63" s="286"/>
      <c r="B63" s="229"/>
      <c r="C63" s="97"/>
      <c r="D63" s="281"/>
      <c r="E63" s="282"/>
      <c r="F63" s="97"/>
      <c r="G63" s="181"/>
      <c r="H63" s="229"/>
      <c r="I63" s="97"/>
      <c r="J63" s="181"/>
      <c r="K63" s="229"/>
      <c r="L63" s="97"/>
      <c r="M63" s="181"/>
      <c r="N63" s="153"/>
      <c r="O63" s="97"/>
      <c r="P63" s="181"/>
      <c r="Q63" s="153"/>
      <c r="R63" s="97"/>
    </row>
    <row r="64" spans="1:18" ht="14.25" thickBot="1">
      <c r="A64" s="186" t="s">
        <v>22</v>
      </c>
      <c r="B64" s="217">
        <f>SUM(B57:B63)</f>
        <v>0</v>
      </c>
      <c r="C64" s="226">
        <f>SUM(C57:C63)</f>
        <v>0</v>
      </c>
      <c r="D64" s="186" t="s">
        <v>22</v>
      </c>
      <c r="E64" s="217">
        <f>SUM(E57:E63)</f>
        <v>1110</v>
      </c>
      <c r="F64" s="226">
        <f>SUM(F57:F63)</f>
        <v>0</v>
      </c>
      <c r="G64" s="186" t="s">
        <v>22</v>
      </c>
      <c r="H64" s="217">
        <f>SUM(H57:H63)</f>
        <v>1930</v>
      </c>
      <c r="I64" s="226">
        <f>SUM(I57:I63)</f>
        <v>0</v>
      </c>
      <c r="J64" s="186" t="s">
        <v>22</v>
      </c>
      <c r="K64" s="217">
        <f>SUM(K57:K63)</f>
        <v>0</v>
      </c>
      <c r="L64" s="226">
        <f>SUM(L57:L63)</f>
        <v>0</v>
      </c>
      <c r="M64" s="186" t="s">
        <v>22</v>
      </c>
      <c r="N64" s="217">
        <f>SUM(N57:N63)</f>
        <v>1020</v>
      </c>
      <c r="O64" s="226">
        <f>SUM(O57:O63)</f>
        <v>0</v>
      </c>
      <c r="P64" s="186" t="s">
        <v>22</v>
      </c>
      <c r="Q64" s="188">
        <f>SUM(Q57:Q63)</f>
        <v>19760</v>
      </c>
      <c r="R64" s="226">
        <f>SUM(R57:R63)</f>
        <v>0</v>
      </c>
    </row>
    <row r="65" spans="1:18" ht="9" customHeight="1" thickBot="1">
      <c r="A65" s="112"/>
      <c r="B65" s="112"/>
      <c r="C65" s="112"/>
      <c r="D65" s="112"/>
      <c r="E65" s="112"/>
      <c r="F65" s="112"/>
      <c r="G65" s="120"/>
      <c r="H65" s="112"/>
      <c r="I65" s="112"/>
      <c r="J65" s="112"/>
      <c r="K65" s="112"/>
      <c r="L65" s="112"/>
      <c r="M65" s="121"/>
      <c r="N65" s="230"/>
      <c r="O65" s="112"/>
      <c r="P65" s="112"/>
      <c r="Q65" s="112"/>
      <c r="R65" s="112"/>
    </row>
    <row r="66" spans="1:18" ht="16.5" customHeight="1" thickBot="1">
      <c r="A66" s="319" t="s">
        <v>908</v>
      </c>
      <c r="B66" s="122"/>
      <c r="C66" s="123" t="s">
        <v>374</v>
      </c>
      <c r="D66" s="124" t="s">
        <v>533</v>
      </c>
      <c r="E66" s="125"/>
      <c r="F66" s="126" t="s">
        <v>4</v>
      </c>
      <c r="G66" s="336">
        <f>SUM(B87,E87,H87,K87,N87,Q87)</f>
        <v>66190</v>
      </c>
      <c r="H66" s="128" t="s">
        <v>5</v>
      </c>
      <c r="I66" s="129">
        <f>SUM(C87,F87,I87,L87,O87,R87)</f>
        <v>0</v>
      </c>
      <c r="J66" s="9"/>
      <c r="K66" s="130"/>
      <c r="L66" s="194"/>
      <c r="M66" s="195"/>
      <c r="N66" s="196"/>
      <c r="O66" s="112"/>
      <c r="P66" s="112"/>
      <c r="Q66" s="112"/>
      <c r="R66" s="112"/>
    </row>
    <row r="67" spans="1:18" ht="5.25" customHeight="1" thickBo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</row>
    <row r="68" spans="1:18" ht="15.75" customHeight="1">
      <c r="A68" s="134" t="s">
        <v>6</v>
      </c>
      <c r="B68" s="135"/>
      <c r="C68" s="136"/>
      <c r="D68" s="137" t="s">
        <v>7</v>
      </c>
      <c r="E68" s="135"/>
      <c r="F68" s="136"/>
      <c r="G68" s="137" t="s">
        <v>8</v>
      </c>
      <c r="H68" s="135"/>
      <c r="I68" s="136"/>
      <c r="J68" s="137" t="s">
        <v>373</v>
      </c>
      <c r="K68" s="135"/>
      <c r="L68" s="136"/>
      <c r="M68" s="137" t="s">
        <v>421</v>
      </c>
      <c r="N68" s="135"/>
      <c r="O68" s="136"/>
      <c r="P68" s="138" t="s">
        <v>10</v>
      </c>
      <c r="Q68" s="106"/>
      <c r="R68" s="110"/>
    </row>
    <row r="69" spans="1:18" ht="14.25" customHeight="1">
      <c r="A69" s="139" t="s">
        <v>11</v>
      </c>
      <c r="B69" s="140" t="s">
        <v>12</v>
      </c>
      <c r="C69" s="141"/>
      <c r="D69" s="139" t="s">
        <v>11</v>
      </c>
      <c r="E69" s="140" t="s">
        <v>12</v>
      </c>
      <c r="F69" s="141"/>
      <c r="G69" s="139" t="s">
        <v>11</v>
      </c>
      <c r="H69" s="140" t="s">
        <v>12</v>
      </c>
      <c r="I69" s="141"/>
      <c r="J69" s="139" t="s">
        <v>11</v>
      </c>
      <c r="K69" s="140" t="s">
        <v>12</v>
      </c>
      <c r="L69" s="141"/>
      <c r="M69" s="139" t="s">
        <v>11</v>
      </c>
      <c r="N69" s="140" t="s">
        <v>12</v>
      </c>
      <c r="O69" s="141"/>
      <c r="P69" s="144" t="s">
        <v>11</v>
      </c>
      <c r="Q69" s="145" t="s">
        <v>12</v>
      </c>
      <c r="R69" s="146"/>
    </row>
    <row r="70" spans="1:18" ht="13.5">
      <c r="A70" s="86" t="s">
        <v>771</v>
      </c>
      <c r="B70" s="178"/>
      <c r="C70" s="91"/>
      <c r="D70" s="86" t="s">
        <v>42</v>
      </c>
      <c r="E70" s="90">
        <v>1120</v>
      </c>
      <c r="F70" s="91"/>
      <c r="G70" s="86" t="s">
        <v>42</v>
      </c>
      <c r="H70" s="90">
        <v>440</v>
      </c>
      <c r="I70" s="91"/>
      <c r="J70" s="86" t="s">
        <v>518</v>
      </c>
      <c r="K70" s="90"/>
      <c r="L70" s="91"/>
      <c r="M70" s="86" t="s">
        <v>716</v>
      </c>
      <c r="N70" s="93">
        <v>230</v>
      </c>
      <c r="O70" s="91"/>
      <c r="P70" s="86" t="s">
        <v>715</v>
      </c>
      <c r="Q70" s="93">
        <v>2900</v>
      </c>
      <c r="R70" s="91"/>
    </row>
    <row r="71" spans="1:18" ht="13.5">
      <c r="A71" s="86" t="s">
        <v>772</v>
      </c>
      <c r="B71" s="178"/>
      <c r="C71" s="91"/>
      <c r="D71" s="86" t="s">
        <v>43</v>
      </c>
      <c r="E71" s="90">
        <v>1800</v>
      </c>
      <c r="F71" s="91"/>
      <c r="G71" s="86" t="s">
        <v>43</v>
      </c>
      <c r="H71" s="90">
        <v>440</v>
      </c>
      <c r="I71" s="91"/>
      <c r="J71" s="86" t="s">
        <v>519</v>
      </c>
      <c r="K71" s="90"/>
      <c r="L71" s="91"/>
      <c r="M71" s="147" t="s">
        <v>696</v>
      </c>
      <c r="N71" s="94">
        <v>230</v>
      </c>
      <c r="O71" s="91"/>
      <c r="P71" s="86" t="s">
        <v>698</v>
      </c>
      <c r="Q71" s="94">
        <v>3300</v>
      </c>
      <c r="R71" s="91"/>
    </row>
    <row r="72" spans="1:18" ht="13.5">
      <c r="A72" s="86" t="s">
        <v>773</v>
      </c>
      <c r="B72" s="178"/>
      <c r="C72" s="91"/>
      <c r="D72" s="86" t="s">
        <v>44</v>
      </c>
      <c r="E72" s="90">
        <v>1600</v>
      </c>
      <c r="F72" s="91"/>
      <c r="G72" s="86" t="s">
        <v>420</v>
      </c>
      <c r="H72" s="90">
        <v>980</v>
      </c>
      <c r="I72" s="91"/>
      <c r="J72" s="205" t="s">
        <v>560</v>
      </c>
      <c r="K72" s="90"/>
      <c r="L72" s="91"/>
      <c r="M72" s="283" t="s">
        <v>560</v>
      </c>
      <c r="N72" s="94">
        <v>80</v>
      </c>
      <c r="O72" s="91"/>
      <c r="P72" s="86" t="s">
        <v>559</v>
      </c>
      <c r="Q72" s="94">
        <v>1500</v>
      </c>
      <c r="R72" s="91"/>
    </row>
    <row r="73" spans="1:18" ht="13.5">
      <c r="A73" s="205" t="s">
        <v>770</v>
      </c>
      <c r="B73" s="178"/>
      <c r="C73" s="91"/>
      <c r="D73" s="86" t="s">
        <v>566</v>
      </c>
      <c r="E73" s="90">
        <v>400</v>
      </c>
      <c r="F73" s="91"/>
      <c r="G73" s="86" t="s">
        <v>742</v>
      </c>
      <c r="H73" s="90">
        <v>1100</v>
      </c>
      <c r="I73" s="91"/>
      <c r="J73" s="86" t="s">
        <v>520</v>
      </c>
      <c r="K73" s="90"/>
      <c r="L73" s="91"/>
      <c r="M73" s="86" t="s">
        <v>520</v>
      </c>
      <c r="N73" s="94">
        <v>320</v>
      </c>
      <c r="O73" s="91"/>
      <c r="P73" s="86" t="s">
        <v>45</v>
      </c>
      <c r="Q73" s="94">
        <v>3200</v>
      </c>
      <c r="R73" s="91"/>
    </row>
    <row r="74" spans="1:18" ht="13.5">
      <c r="A74" s="86" t="s">
        <v>531</v>
      </c>
      <c r="B74" s="178"/>
      <c r="C74" s="91"/>
      <c r="D74" s="86" t="s">
        <v>47</v>
      </c>
      <c r="E74" s="90">
        <v>800</v>
      </c>
      <c r="F74" s="91"/>
      <c r="G74" s="86" t="s">
        <v>51</v>
      </c>
      <c r="H74" s="90"/>
      <c r="I74" s="91"/>
      <c r="J74" s="86" t="s">
        <v>521</v>
      </c>
      <c r="K74" s="90"/>
      <c r="L74" s="91"/>
      <c r="M74" s="86" t="s">
        <v>521</v>
      </c>
      <c r="N74" s="94">
        <v>330</v>
      </c>
      <c r="O74" s="91"/>
      <c r="P74" s="86" t="s">
        <v>46</v>
      </c>
      <c r="Q74" s="94">
        <v>2650</v>
      </c>
      <c r="R74" s="91"/>
    </row>
    <row r="75" spans="1:18" ht="13.5">
      <c r="A75" s="86" t="s">
        <v>449</v>
      </c>
      <c r="B75" s="178"/>
      <c r="C75" s="91"/>
      <c r="D75" s="86" t="s">
        <v>50</v>
      </c>
      <c r="E75" s="90">
        <v>1500</v>
      </c>
      <c r="F75" s="91"/>
      <c r="G75" s="86" t="s">
        <v>47</v>
      </c>
      <c r="H75" s="90">
        <v>1250</v>
      </c>
      <c r="I75" s="91"/>
      <c r="J75" s="86" t="s">
        <v>524</v>
      </c>
      <c r="K75" s="90"/>
      <c r="L75" s="91"/>
      <c r="M75" s="86" t="s">
        <v>524</v>
      </c>
      <c r="N75" s="94">
        <v>360</v>
      </c>
      <c r="O75" s="91"/>
      <c r="P75" s="86" t="s">
        <v>49</v>
      </c>
      <c r="Q75" s="94">
        <v>4850</v>
      </c>
      <c r="R75" s="91"/>
    </row>
    <row r="76" spans="1:18" ht="13.5">
      <c r="A76" s="86"/>
      <c r="B76" s="178"/>
      <c r="C76" s="91"/>
      <c r="D76" s="86"/>
      <c r="E76" s="90"/>
      <c r="F76" s="91"/>
      <c r="G76" s="86"/>
      <c r="H76" s="90"/>
      <c r="I76" s="91"/>
      <c r="J76" s="86" t="s">
        <v>522</v>
      </c>
      <c r="K76" s="90"/>
      <c r="L76" s="91"/>
      <c r="M76" s="86" t="s">
        <v>522</v>
      </c>
      <c r="N76" s="94">
        <v>350</v>
      </c>
      <c r="O76" s="91"/>
      <c r="P76" s="86" t="s">
        <v>52</v>
      </c>
      <c r="Q76" s="94">
        <v>6100</v>
      </c>
      <c r="R76" s="91"/>
    </row>
    <row r="77" spans="1:18" ht="13.5">
      <c r="A77" s="86"/>
      <c r="B77" s="90"/>
      <c r="C77" s="91"/>
      <c r="D77" s="279"/>
      <c r="E77" s="305"/>
      <c r="F77" s="91"/>
      <c r="G77" s="85"/>
      <c r="H77" s="90"/>
      <c r="I77" s="91"/>
      <c r="J77" s="86" t="s">
        <v>525</v>
      </c>
      <c r="K77" s="90"/>
      <c r="L77" s="91"/>
      <c r="M77" s="86" t="s">
        <v>525</v>
      </c>
      <c r="N77" s="94">
        <v>170</v>
      </c>
      <c r="O77" s="91"/>
      <c r="P77" s="86" t="s">
        <v>53</v>
      </c>
      <c r="Q77" s="94">
        <v>4050</v>
      </c>
      <c r="R77" s="91"/>
    </row>
    <row r="78" spans="1:18" ht="13.5">
      <c r="A78" s="86"/>
      <c r="B78" s="90"/>
      <c r="C78" s="91"/>
      <c r="D78" s="279"/>
      <c r="E78" s="305"/>
      <c r="F78" s="91"/>
      <c r="G78" s="85"/>
      <c r="H78" s="90"/>
      <c r="I78" s="91"/>
      <c r="J78" s="85" t="s">
        <v>526</v>
      </c>
      <c r="K78" s="90"/>
      <c r="L78" s="91"/>
      <c r="M78" s="85" t="s">
        <v>527</v>
      </c>
      <c r="N78" s="94">
        <v>260</v>
      </c>
      <c r="O78" s="91"/>
      <c r="P78" s="85" t="s">
        <v>54</v>
      </c>
      <c r="Q78" s="94">
        <v>4400</v>
      </c>
      <c r="R78" s="91"/>
    </row>
    <row r="79" spans="1:18" ht="13.5">
      <c r="A79" s="86"/>
      <c r="B79" s="90"/>
      <c r="C79" s="91"/>
      <c r="D79" s="279"/>
      <c r="E79" s="305"/>
      <c r="F79" s="91"/>
      <c r="G79" s="85"/>
      <c r="H79" s="90"/>
      <c r="I79" s="91"/>
      <c r="J79" s="85" t="s">
        <v>527</v>
      </c>
      <c r="K79" s="90"/>
      <c r="L79" s="91"/>
      <c r="M79" s="85" t="s">
        <v>567</v>
      </c>
      <c r="N79" s="94">
        <v>370</v>
      </c>
      <c r="O79" s="91"/>
      <c r="P79" s="85" t="s">
        <v>590</v>
      </c>
      <c r="Q79" s="94">
        <v>3050</v>
      </c>
      <c r="R79" s="91"/>
    </row>
    <row r="80" spans="1:18" ht="13.5">
      <c r="A80" s="86"/>
      <c r="B80" s="90"/>
      <c r="C80" s="91"/>
      <c r="D80" s="279"/>
      <c r="E80" s="305"/>
      <c r="F80" s="91"/>
      <c r="G80" s="85"/>
      <c r="H80" s="90"/>
      <c r="I80" s="91"/>
      <c r="J80" s="85" t="s">
        <v>567</v>
      </c>
      <c r="K80" s="90"/>
      <c r="L80" s="91"/>
      <c r="M80" s="85" t="s">
        <v>528</v>
      </c>
      <c r="N80" s="94">
        <v>490</v>
      </c>
      <c r="O80" s="91"/>
      <c r="P80" s="85" t="s">
        <v>56</v>
      </c>
      <c r="Q80" s="94">
        <v>820</v>
      </c>
      <c r="R80" s="91"/>
    </row>
    <row r="81" spans="1:18" ht="13.5">
      <c r="A81" s="86"/>
      <c r="B81" s="90"/>
      <c r="C81" s="91"/>
      <c r="D81" s="279"/>
      <c r="E81" s="305"/>
      <c r="F81" s="91"/>
      <c r="G81" s="85"/>
      <c r="H81" s="90"/>
      <c r="I81" s="91"/>
      <c r="J81" s="85" t="s">
        <v>528</v>
      </c>
      <c r="K81" s="90"/>
      <c r="L81" s="91"/>
      <c r="M81" s="85" t="s">
        <v>523</v>
      </c>
      <c r="N81" s="94">
        <v>160</v>
      </c>
      <c r="O81" s="91"/>
      <c r="P81" s="85" t="s">
        <v>48</v>
      </c>
      <c r="Q81" s="94">
        <v>4200</v>
      </c>
      <c r="R81" s="91"/>
    </row>
    <row r="82" spans="1:18" ht="13.5">
      <c r="A82" s="86"/>
      <c r="B82" s="90"/>
      <c r="C82" s="91"/>
      <c r="D82" s="279"/>
      <c r="E82" s="305"/>
      <c r="F82" s="91"/>
      <c r="G82" s="85"/>
      <c r="H82" s="90"/>
      <c r="I82" s="91"/>
      <c r="J82" s="85" t="s">
        <v>523</v>
      </c>
      <c r="K82" s="90"/>
      <c r="L82" s="91"/>
      <c r="M82" s="85" t="s">
        <v>529</v>
      </c>
      <c r="N82" s="94">
        <v>320</v>
      </c>
      <c r="O82" s="91"/>
      <c r="P82" s="85" t="s">
        <v>55</v>
      </c>
      <c r="Q82" s="94">
        <v>2850</v>
      </c>
      <c r="R82" s="91"/>
    </row>
    <row r="83" spans="1:18" ht="13.5">
      <c r="A83" s="86"/>
      <c r="B83" s="90"/>
      <c r="C83" s="91"/>
      <c r="D83" s="279"/>
      <c r="E83" s="305"/>
      <c r="F83" s="91"/>
      <c r="G83" s="85"/>
      <c r="H83" s="90"/>
      <c r="I83" s="91"/>
      <c r="J83" s="85" t="s">
        <v>529</v>
      </c>
      <c r="K83" s="90"/>
      <c r="L83" s="91"/>
      <c r="M83" s="85" t="s">
        <v>530</v>
      </c>
      <c r="N83" s="94">
        <v>120</v>
      </c>
      <c r="O83" s="91"/>
      <c r="P83" s="85" t="s">
        <v>47</v>
      </c>
      <c r="Q83" s="94">
        <v>4200</v>
      </c>
      <c r="R83" s="91"/>
    </row>
    <row r="84" spans="1:18" ht="13.5">
      <c r="A84" s="86"/>
      <c r="B84" s="90"/>
      <c r="C84" s="91"/>
      <c r="D84" s="279"/>
      <c r="E84" s="305"/>
      <c r="F84" s="91"/>
      <c r="G84" s="85"/>
      <c r="H84" s="90"/>
      <c r="I84" s="91"/>
      <c r="J84" s="85" t="s">
        <v>530</v>
      </c>
      <c r="K84" s="90"/>
      <c r="L84" s="91"/>
      <c r="M84" s="85"/>
      <c r="N84" s="94"/>
      <c r="O84" s="91"/>
      <c r="P84" s="85" t="s">
        <v>57</v>
      </c>
      <c r="Q84" s="94">
        <v>2900</v>
      </c>
      <c r="R84" s="91"/>
    </row>
    <row r="85" spans="1:18" ht="13.5">
      <c r="A85" s="86"/>
      <c r="B85" s="90"/>
      <c r="C85" s="91"/>
      <c r="D85" s="279"/>
      <c r="E85" s="305"/>
      <c r="F85" s="91"/>
      <c r="G85" s="85"/>
      <c r="H85" s="90"/>
      <c r="I85" s="91"/>
      <c r="J85" s="85"/>
      <c r="K85" s="90"/>
      <c r="L85" s="91"/>
      <c r="M85" s="85"/>
      <c r="N85" s="94"/>
      <c r="O85" s="91"/>
      <c r="P85" s="85"/>
      <c r="Q85" s="94"/>
      <c r="R85" s="91"/>
    </row>
    <row r="86" spans="1:18" ht="13.5">
      <c r="A86" s="286"/>
      <c r="B86" s="229"/>
      <c r="C86" s="97"/>
      <c r="D86" s="281"/>
      <c r="E86" s="306"/>
      <c r="F86" s="97"/>
      <c r="G86" s="181"/>
      <c r="H86" s="229"/>
      <c r="I86" s="97"/>
      <c r="J86" s="181"/>
      <c r="K86" s="229"/>
      <c r="L86" s="97"/>
      <c r="M86" s="181"/>
      <c r="N86" s="153"/>
      <c r="O86" s="97"/>
      <c r="P86" s="181"/>
      <c r="Q86" s="153"/>
      <c r="R86" s="97"/>
    </row>
    <row r="87" spans="1:18" ht="14.25" thickBot="1">
      <c r="A87" s="186" t="s">
        <v>22</v>
      </c>
      <c r="B87" s="217">
        <f>SUM(B70:B86)</f>
        <v>0</v>
      </c>
      <c r="C87" s="226">
        <f>SUM(C70:C86)</f>
        <v>0</v>
      </c>
      <c r="D87" s="186" t="s">
        <v>22</v>
      </c>
      <c r="E87" s="217">
        <f>SUM(E70:E86)</f>
        <v>7220</v>
      </c>
      <c r="F87" s="226">
        <f>SUM(F70:F86)</f>
        <v>0</v>
      </c>
      <c r="G87" s="186" t="s">
        <v>22</v>
      </c>
      <c r="H87" s="217">
        <f>SUM(H70:H86)</f>
        <v>4210</v>
      </c>
      <c r="I87" s="226">
        <f>SUM(I70:I86)</f>
        <v>0</v>
      </c>
      <c r="J87" s="186" t="s">
        <v>22</v>
      </c>
      <c r="K87" s="217">
        <f>SUM(K70:K86)</f>
        <v>0</v>
      </c>
      <c r="L87" s="226">
        <f>SUM(L70:L86)</f>
        <v>0</v>
      </c>
      <c r="M87" s="186" t="s">
        <v>22</v>
      </c>
      <c r="N87" s="188">
        <f>SUM(N70:N86)</f>
        <v>3790</v>
      </c>
      <c r="O87" s="226">
        <f>SUM(O70:O86)</f>
        <v>0</v>
      </c>
      <c r="P87" s="186" t="s">
        <v>22</v>
      </c>
      <c r="Q87" s="188">
        <f>SUM(Q70:Q86)</f>
        <v>50970</v>
      </c>
      <c r="R87" s="226">
        <f>SUM(R70:R86)</f>
        <v>0</v>
      </c>
    </row>
  </sheetData>
  <sheetProtection/>
  <mergeCells count="2">
    <mergeCell ref="F2:I2"/>
    <mergeCell ref="N2:O2"/>
  </mergeCells>
  <conditionalFormatting sqref="R8:R18 I8:I18 L8:L18 O8:O18 F8:F18 C24:C37 F24:F37 L24:L37 O24:O37 R24:R37 C43:C51 F43:F51 I24:I37 L43:L51 O43:O51 R43:R51 C57:C64 F57:F64 I57:I64 L57:L64 O57:O64 R57:R64 C70:C87 F70:F87 I70:I87 L70:L87 C8:C18 I43:I51 O70:O87 R70:R87">
    <cfRule type="cellIs" priority="1" dxfId="11" operator="greaterThan" stopIfTrue="1">
      <formula>B8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No．１</oddHeader>
    <oddFooter>&amp;C
</oddFooter>
  </headerFooter>
  <ignoredErrors>
    <ignoredError sqref="C20 C39 C53 C66 C4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5"/>
  <sheetViews>
    <sheetView showGridLines="0" workbookViewId="0" topLeftCell="A1">
      <selection activeCell="S37" sqref="S37"/>
    </sheetView>
  </sheetViews>
  <sheetFormatPr defaultColWidth="8.875" defaultRowHeight="13.5"/>
  <cols>
    <col min="1" max="1" width="9.00390625" style="1" customWidth="1"/>
    <col min="2" max="2" width="7.375" style="1" customWidth="1"/>
    <col min="3" max="3" width="7.00390625" style="1" customWidth="1"/>
    <col min="4" max="4" width="9.00390625" style="1" customWidth="1"/>
    <col min="5" max="5" width="7.375" style="1" customWidth="1"/>
    <col min="6" max="6" width="7.00390625" style="1" customWidth="1"/>
    <col min="7" max="7" width="9.00390625" style="1" customWidth="1"/>
    <col min="8" max="8" width="7.375" style="1" customWidth="1"/>
    <col min="9" max="9" width="7.00390625" style="1" customWidth="1"/>
    <col min="10" max="10" width="9.00390625" style="1" customWidth="1"/>
    <col min="11" max="11" width="7.375" style="1" customWidth="1"/>
    <col min="12" max="12" width="7.00390625" style="1" customWidth="1"/>
    <col min="13" max="13" width="9.00390625" style="1" customWidth="1"/>
    <col min="14" max="14" width="7.375" style="1" customWidth="1"/>
    <col min="15" max="15" width="7.00390625" style="1" customWidth="1"/>
    <col min="16" max="16" width="9.00390625" style="1" customWidth="1"/>
    <col min="17" max="17" width="7.375" style="1" customWidth="1"/>
    <col min="18" max="18" width="7.00390625" style="1" customWidth="1"/>
    <col min="19" max="16384" width="8.875" style="1" customWidth="1"/>
  </cols>
  <sheetData>
    <row r="1" spans="1:18" ht="12.75" customHeight="1">
      <c r="A1" s="102" t="s">
        <v>0</v>
      </c>
      <c r="B1" s="103"/>
      <c r="C1" s="103"/>
      <c r="D1" s="104"/>
      <c r="E1" s="104"/>
      <c r="F1" s="105" t="s">
        <v>337</v>
      </c>
      <c r="G1" s="106"/>
      <c r="H1" s="106"/>
      <c r="I1" s="104"/>
      <c r="J1" s="107" t="s">
        <v>1</v>
      </c>
      <c r="K1" s="108" t="s">
        <v>2</v>
      </c>
      <c r="L1" s="106"/>
      <c r="M1" s="104"/>
      <c r="N1" s="108" t="s">
        <v>338</v>
      </c>
      <c r="O1" s="110"/>
      <c r="P1" s="111"/>
      <c r="Q1" s="112"/>
      <c r="R1" s="112"/>
    </row>
    <row r="2" spans="1:18" ht="25.5" customHeight="1" thickBot="1">
      <c r="A2" s="113">
        <f>'広島市中区・南区・東区・安芸区・安佐南区'!A2</f>
        <v>0</v>
      </c>
      <c r="B2" s="114"/>
      <c r="C2" s="114"/>
      <c r="D2" s="115"/>
      <c r="E2" s="116"/>
      <c r="F2" s="373" t="str">
        <f>'広島市中区・南区・東区・安芸区・安佐南区'!F2</f>
        <v>平成　　　年　　　月　　　日</v>
      </c>
      <c r="G2" s="374"/>
      <c r="H2" s="374"/>
      <c r="I2" s="375"/>
      <c r="J2" s="117">
        <f>'広島市中区・南区・東区・安芸区・安佐南区'!J2</f>
        <v>0</v>
      </c>
      <c r="K2" s="118">
        <f>'広島市中区・南区・東区・安芸区・安佐南区'!K2</f>
        <v>0</v>
      </c>
      <c r="L2" s="114"/>
      <c r="M2" s="116"/>
      <c r="N2" s="376"/>
      <c r="O2" s="377"/>
      <c r="P2" s="119"/>
      <c r="Q2" s="112"/>
      <c r="R2" s="112"/>
    </row>
    <row r="3" spans="1:18" ht="16.5" customHeight="1" thickBot="1">
      <c r="A3" s="112"/>
      <c r="B3" s="112"/>
      <c r="C3" s="112"/>
      <c r="D3" s="112"/>
      <c r="E3" s="112"/>
      <c r="F3" s="112"/>
      <c r="G3" s="120"/>
      <c r="H3" s="112"/>
      <c r="I3" s="112"/>
      <c r="J3" s="112"/>
      <c r="K3" s="112"/>
      <c r="L3" s="112"/>
      <c r="M3" s="121"/>
      <c r="N3" s="112"/>
      <c r="O3" s="112"/>
      <c r="P3" s="120" t="s">
        <v>383</v>
      </c>
      <c r="Q3" s="112"/>
      <c r="R3" s="112"/>
    </row>
    <row r="4" spans="1:18" ht="16.5" customHeight="1" thickBot="1">
      <c r="A4" s="319" t="s">
        <v>908</v>
      </c>
      <c r="B4" s="122"/>
      <c r="C4" s="123" t="s">
        <v>399</v>
      </c>
      <c r="D4" s="124" t="s">
        <v>534</v>
      </c>
      <c r="E4" s="125"/>
      <c r="F4" s="126" t="s">
        <v>4</v>
      </c>
      <c r="G4" s="127">
        <f>SUM(B25,E25,H25,K25,N25,Q25)</f>
        <v>45180</v>
      </c>
      <c r="H4" s="128" t="s">
        <v>5</v>
      </c>
      <c r="I4" s="129">
        <f>SUM(C25,F25,I25,L25,O25,R25)</f>
        <v>0</v>
      </c>
      <c r="J4" s="9"/>
      <c r="K4" s="130"/>
      <c r="L4" s="131" t="s">
        <v>367</v>
      </c>
      <c r="M4" s="132">
        <f>I4+I27+I47+I71</f>
        <v>0</v>
      </c>
      <c r="N4" s="112"/>
      <c r="O4" s="112"/>
      <c r="P4" s="133" t="s">
        <v>384</v>
      </c>
      <c r="Q4" s="112"/>
      <c r="R4" s="112"/>
    </row>
    <row r="5" spans="1:18" ht="5.25" customHeight="1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18" ht="15.75" customHeight="1">
      <c r="A6" s="134" t="s">
        <v>6</v>
      </c>
      <c r="B6" s="135"/>
      <c r="C6" s="136"/>
      <c r="D6" s="137" t="s">
        <v>7</v>
      </c>
      <c r="E6" s="135"/>
      <c r="F6" s="136"/>
      <c r="G6" s="137" t="s">
        <v>8</v>
      </c>
      <c r="H6" s="135"/>
      <c r="I6" s="136"/>
      <c r="J6" s="137" t="s">
        <v>373</v>
      </c>
      <c r="K6" s="135"/>
      <c r="L6" s="136"/>
      <c r="M6" s="137" t="s">
        <v>423</v>
      </c>
      <c r="N6" s="135"/>
      <c r="O6" s="136"/>
      <c r="P6" s="138" t="s">
        <v>10</v>
      </c>
      <c r="Q6" s="106"/>
      <c r="R6" s="110"/>
    </row>
    <row r="7" spans="1:18" ht="14.25" customHeight="1">
      <c r="A7" s="139" t="s">
        <v>11</v>
      </c>
      <c r="B7" s="140" t="s">
        <v>12</v>
      </c>
      <c r="C7" s="141"/>
      <c r="D7" s="139" t="s">
        <v>11</v>
      </c>
      <c r="E7" s="140" t="s">
        <v>12</v>
      </c>
      <c r="F7" s="141"/>
      <c r="G7" s="139" t="s">
        <v>11</v>
      </c>
      <c r="H7" s="140" t="s">
        <v>12</v>
      </c>
      <c r="I7" s="141"/>
      <c r="J7" s="139" t="s">
        <v>11</v>
      </c>
      <c r="K7" s="140" t="s">
        <v>12</v>
      </c>
      <c r="L7" s="141"/>
      <c r="M7" s="139" t="s">
        <v>11</v>
      </c>
      <c r="N7" s="140" t="s">
        <v>12</v>
      </c>
      <c r="O7" s="141"/>
      <c r="P7" s="144" t="s">
        <v>11</v>
      </c>
      <c r="Q7" s="197" t="s">
        <v>12</v>
      </c>
      <c r="R7" s="198"/>
    </row>
    <row r="8" spans="1:18" ht="13.5">
      <c r="A8" s="278" t="s">
        <v>642</v>
      </c>
      <c r="B8" s="178"/>
      <c r="C8" s="91"/>
      <c r="D8" s="86" t="s">
        <v>59</v>
      </c>
      <c r="E8" s="90">
        <v>1130</v>
      </c>
      <c r="F8" s="91"/>
      <c r="G8" s="86" t="s">
        <v>59</v>
      </c>
      <c r="H8" s="90">
        <v>780</v>
      </c>
      <c r="I8" s="91"/>
      <c r="J8" s="86" t="s">
        <v>493</v>
      </c>
      <c r="K8" s="90"/>
      <c r="L8" s="91"/>
      <c r="M8" s="86" t="s">
        <v>493</v>
      </c>
      <c r="N8" s="90">
        <v>180</v>
      </c>
      <c r="O8" s="91"/>
      <c r="P8" s="86" t="s">
        <v>59</v>
      </c>
      <c r="Q8" s="94">
        <v>4000</v>
      </c>
      <c r="R8" s="91"/>
    </row>
    <row r="9" spans="1:18" ht="13.5">
      <c r="A9" s="278" t="s">
        <v>826</v>
      </c>
      <c r="B9" s="178"/>
      <c r="C9" s="91"/>
      <c r="D9" s="86" t="s">
        <v>58</v>
      </c>
      <c r="E9" s="90">
        <v>1170</v>
      </c>
      <c r="F9" s="91"/>
      <c r="G9" s="86" t="s">
        <v>58</v>
      </c>
      <c r="H9" s="90">
        <v>1180</v>
      </c>
      <c r="I9" s="91"/>
      <c r="J9" s="205" t="s">
        <v>576</v>
      </c>
      <c r="K9" s="90"/>
      <c r="L9" s="91"/>
      <c r="M9" s="86" t="s">
        <v>499</v>
      </c>
      <c r="N9" s="90">
        <v>150</v>
      </c>
      <c r="O9" s="91"/>
      <c r="P9" s="86" t="s">
        <v>61</v>
      </c>
      <c r="Q9" s="94">
        <v>5900</v>
      </c>
      <c r="R9" s="91"/>
    </row>
    <row r="10" spans="1:18" ht="13.5">
      <c r="A10" s="86" t="s">
        <v>827</v>
      </c>
      <c r="B10" s="178"/>
      <c r="C10" s="91"/>
      <c r="D10" s="86" t="s">
        <v>60</v>
      </c>
      <c r="E10" s="90">
        <v>1550</v>
      </c>
      <c r="F10" s="91"/>
      <c r="G10" s="86" t="s">
        <v>60</v>
      </c>
      <c r="H10" s="90">
        <v>1700</v>
      </c>
      <c r="I10" s="91"/>
      <c r="J10" s="86" t="s">
        <v>495</v>
      </c>
      <c r="K10" s="90"/>
      <c r="L10" s="91"/>
      <c r="M10" s="205" t="s">
        <v>494</v>
      </c>
      <c r="N10" s="90">
        <v>280</v>
      </c>
      <c r="O10" s="91"/>
      <c r="P10" s="86" t="s">
        <v>414</v>
      </c>
      <c r="Q10" s="94">
        <v>3750</v>
      </c>
      <c r="R10" s="91"/>
    </row>
    <row r="11" spans="1:18" ht="13.5">
      <c r="A11" s="86"/>
      <c r="B11" s="178"/>
      <c r="C11" s="91"/>
      <c r="D11" s="86"/>
      <c r="E11" s="90"/>
      <c r="F11" s="91"/>
      <c r="G11" s="86" t="s">
        <v>62</v>
      </c>
      <c r="H11" s="90">
        <v>290</v>
      </c>
      <c r="I11" s="91"/>
      <c r="J11" s="205" t="s">
        <v>575</v>
      </c>
      <c r="K11" s="90"/>
      <c r="L11" s="91"/>
      <c r="M11" s="205" t="s">
        <v>597</v>
      </c>
      <c r="N11" s="90">
        <v>180</v>
      </c>
      <c r="O11" s="91"/>
      <c r="P11" s="86" t="s">
        <v>415</v>
      </c>
      <c r="Q11" s="94">
        <v>1500</v>
      </c>
      <c r="R11" s="91"/>
    </row>
    <row r="12" spans="1:18" ht="13.5">
      <c r="A12" s="86"/>
      <c r="B12" s="178"/>
      <c r="C12" s="91"/>
      <c r="D12" s="86"/>
      <c r="E12" s="90"/>
      <c r="F12" s="91"/>
      <c r="G12" s="86"/>
      <c r="H12" s="90"/>
      <c r="I12" s="91"/>
      <c r="J12" s="86" t="s">
        <v>424</v>
      </c>
      <c r="K12" s="90"/>
      <c r="L12" s="91"/>
      <c r="M12" s="86" t="s">
        <v>496</v>
      </c>
      <c r="N12" s="90">
        <v>140</v>
      </c>
      <c r="O12" s="91"/>
      <c r="P12" s="86" t="s">
        <v>416</v>
      </c>
      <c r="Q12" s="94">
        <v>820</v>
      </c>
      <c r="R12" s="91"/>
    </row>
    <row r="13" spans="1:18" ht="13.5">
      <c r="A13" s="86"/>
      <c r="B13" s="178"/>
      <c r="C13" s="91"/>
      <c r="D13" s="86"/>
      <c r="E13" s="90"/>
      <c r="F13" s="91"/>
      <c r="G13" s="86"/>
      <c r="H13" s="90"/>
      <c r="I13" s="91"/>
      <c r="J13" s="86" t="s">
        <v>497</v>
      </c>
      <c r="K13" s="90"/>
      <c r="L13" s="91"/>
      <c r="M13" s="86" t="s">
        <v>497</v>
      </c>
      <c r="N13" s="90">
        <v>90</v>
      </c>
      <c r="O13" s="91"/>
      <c r="P13" s="86" t="s">
        <v>417</v>
      </c>
      <c r="Q13" s="94">
        <v>990</v>
      </c>
      <c r="R13" s="91"/>
    </row>
    <row r="14" spans="1:18" ht="13.5">
      <c r="A14" s="86"/>
      <c r="B14" s="178"/>
      <c r="C14" s="91"/>
      <c r="D14" s="86"/>
      <c r="E14" s="90"/>
      <c r="F14" s="91"/>
      <c r="G14" s="86"/>
      <c r="H14" s="90"/>
      <c r="I14" s="91"/>
      <c r="J14" s="86" t="s">
        <v>498</v>
      </c>
      <c r="K14" s="90"/>
      <c r="L14" s="91"/>
      <c r="M14" s="86" t="s">
        <v>498</v>
      </c>
      <c r="N14" s="90">
        <v>90</v>
      </c>
      <c r="O14" s="91"/>
      <c r="P14" s="86" t="s">
        <v>418</v>
      </c>
      <c r="Q14" s="94">
        <v>580</v>
      </c>
      <c r="R14" s="91"/>
    </row>
    <row r="15" spans="1:18" ht="13.5">
      <c r="A15" s="86"/>
      <c r="B15" s="90"/>
      <c r="C15" s="91"/>
      <c r="D15" s="279"/>
      <c r="E15" s="280"/>
      <c r="F15" s="91"/>
      <c r="G15" s="85"/>
      <c r="H15" s="90"/>
      <c r="I15" s="91"/>
      <c r="J15" s="85"/>
      <c r="K15" s="90"/>
      <c r="L15" s="91"/>
      <c r="M15" s="85"/>
      <c r="N15" s="90"/>
      <c r="O15" s="91"/>
      <c r="P15" s="85" t="s">
        <v>63</v>
      </c>
      <c r="Q15" s="94">
        <v>3400</v>
      </c>
      <c r="R15" s="91"/>
    </row>
    <row r="16" spans="1:18" ht="13.5">
      <c r="A16" s="86"/>
      <c r="B16" s="90"/>
      <c r="C16" s="91"/>
      <c r="D16" s="279"/>
      <c r="E16" s="280"/>
      <c r="F16" s="91"/>
      <c r="G16" s="85"/>
      <c r="H16" s="90"/>
      <c r="I16" s="91"/>
      <c r="J16" s="85"/>
      <c r="K16" s="90"/>
      <c r="L16" s="91"/>
      <c r="M16" s="85"/>
      <c r="N16" s="90"/>
      <c r="O16" s="91"/>
      <c r="P16" s="85" t="s">
        <v>64</v>
      </c>
      <c r="Q16" s="94">
        <v>2550</v>
      </c>
      <c r="R16" s="91"/>
    </row>
    <row r="17" spans="1:18" ht="13.5">
      <c r="A17" s="86"/>
      <c r="B17" s="90"/>
      <c r="C17" s="91"/>
      <c r="D17" s="279"/>
      <c r="E17" s="280"/>
      <c r="F17" s="91"/>
      <c r="G17" s="85"/>
      <c r="H17" s="90"/>
      <c r="I17" s="91"/>
      <c r="J17" s="85"/>
      <c r="K17" s="90"/>
      <c r="L17" s="91"/>
      <c r="M17" s="85"/>
      <c r="N17" s="90"/>
      <c r="O17" s="91"/>
      <c r="P17" s="85" t="s">
        <v>65</v>
      </c>
      <c r="Q17" s="94">
        <v>3650</v>
      </c>
      <c r="R17" s="91"/>
    </row>
    <row r="18" spans="1:18" ht="13.5">
      <c r="A18" s="86"/>
      <c r="B18" s="90"/>
      <c r="C18" s="91"/>
      <c r="D18" s="279"/>
      <c r="E18" s="280"/>
      <c r="F18" s="91"/>
      <c r="G18" s="85"/>
      <c r="H18" s="90"/>
      <c r="I18" s="91"/>
      <c r="J18" s="85"/>
      <c r="K18" s="90"/>
      <c r="L18" s="91"/>
      <c r="M18" s="85"/>
      <c r="N18" s="90"/>
      <c r="O18" s="91"/>
      <c r="P18" s="85" t="s">
        <v>66</v>
      </c>
      <c r="Q18" s="94">
        <v>3800</v>
      </c>
      <c r="R18" s="91"/>
    </row>
    <row r="19" spans="1:18" ht="13.5">
      <c r="A19" s="86"/>
      <c r="B19" s="90"/>
      <c r="C19" s="91"/>
      <c r="D19" s="279"/>
      <c r="E19" s="280"/>
      <c r="F19" s="91"/>
      <c r="G19" s="85"/>
      <c r="H19" s="90"/>
      <c r="I19" s="91"/>
      <c r="J19" s="85"/>
      <c r="K19" s="90"/>
      <c r="L19" s="91"/>
      <c r="M19" s="85"/>
      <c r="N19" s="90"/>
      <c r="O19" s="91"/>
      <c r="P19" s="85" t="s">
        <v>67</v>
      </c>
      <c r="Q19" s="94">
        <v>1310</v>
      </c>
      <c r="R19" s="91"/>
    </row>
    <row r="20" spans="1:18" ht="13.5">
      <c r="A20" s="86"/>
      <c r="B20" s="90"/>
      <c r="C20" s="91"/>
      <c r="D20" s="279"/>
      <c r="E20" s="280"/>
      <c r="F20" s="91"/>
      <c r="G20" s="85"/>
      <c r="H20" s="90"/>
      <c r="I20" s="91"/>
      <c r="J20" s="85"/>
      <c r="K20" s="90"/>
      <c r="L20" s="91"/>
      <c r="M20" s="85"/>
      <c r="N20" s="90"/>
      <c r="O20" s="91"/>
      <c r="P20" s="321" t="s">
        <v>68</v>
      </c>
      <c r="Q20" s="94">
        <v>2150</v>
      </c>
      <c r="R20" s="91"/>
    </row>
    <row r="21" spans="1:18" ht="13.5">
      <c r="A21" s="86"/>
      <c r="B21" s="90"/>
      <c r="C21" s="91"/>
      <c r="D21" s="279"/>
      <c r="E21" s="280"/>
      <c r="F21" s="91"/>
      <c r="G21" s="85"/>
      <c r="H21" s="90"/>
      <c r="I21" s="91"/>
      <c r="J21" s="85"/>
      <c r="K21" s="90"/>
      <c r="L21" s="91"/>
      <c r="M21" s="85"/>
      <c r="N21" s="90"/>
      <c r="O21" s="91"/>
      <c r="P21" s="85" t="s">
        <v>419</v>
      </c>
      <c r="Q21" s="94">
        <v>0</v>
      </c>
      <c r="R21" s="352"/>
    </row>
    <row r="22" spans="1:18" ht="13.5">
      <c r="A22" s="86"/>
      <c r="B22" s="90"/>
      <c r="C22" s="91"/>
      <c r="D22" s="279"/>
      <c r="E22" s="280"/>
      <c r="F22" s="91"/>
      <c r="G22" s="85"/>
      <c r="H22" s="90"/>
      <c r="I22" s="91"/>
      <c r="J22" s="85"/>
      <c r="K22" s="90"/>
      <c r="L22" s="91"/>
      <c r="M22" s="85"/>
      <c r="N22" s="90"/>
      <c r="O22" s="91"/>
      <c r="P22" s="85" t="s">
        <v>69</v>
      </c>
      <c r="Q22" s="94">
        <v>1870</v>
      </c>
      <c r="R22" s="91"/>
    </row>
    <row r="23" spans="1:18" ht="13.5">
      <c r="A23" s="86"/>
      <c r="B23" s="90"/>
      <c r="C23" s="91"/>
      <c r="D23" s="279"/>
      <c r="E23" s="280"/>
      <c r="F23" s="91"/>
      <c r="G23" s="85"/>
      <c r="H23" s="90"/>
      <c r="I23" s="91"/>
      <c r="J23" s="85"/>
      <c r="K23" s="90"/>
      <c r="L23" s="91"/>
      <c r="M23" s="85"/>
      <c r="N23" s="90"/>
      <c r="O23" s="91"/>
      <c r="P23" s="85"/>
      <c r="Q23" s="94"/>
      <c r="R23" s="91"/>
    </row>
    <row r="24" spans="1:18" ht="13.5">
      <c r="A24" s="182"/>
      <c r="B24" s="229"/>
      <c r="C24" s="97"/>
      <c r="D24" s="281"/>
      <c r="E24" s="282"/>
      <c r="F24" s="97"/>
      <c r="G24" s="181"/>
      <c r="H24" s="229"/>
      <c r="I24" s="97"/>
      <c r="J24" s="181"/>
      <c r="K24" s="229"/>
      <c r="L24" s="97"/>
      <c r="M24" s="181"/>
      <c r="N24" s="229"/>
      <c r="O24" s="97"/>
      <c r="P24" s="181"/>
      <c r="Q24" s="153"/>
      <c r="R24" s="97"/>
    </row>
    <row r="25" spans="1:18" ht="14.25" thickBot="1">
      <c r="A25" s="186" t="s">
        <v>22</v>
      </c>
      <c r="B25" s="217">
        <f>SUM(B8:B24)</f>
        <v>0</v>
      </c>
      <c r="C25" s="226">
        <f>SUM(C8:C24)</f>
        <v>0</v>
      </c>
      <c r="D25" s="186" t="s">
        <v>22</v>
      </c>
      <c r="E25" s="217">
        <f>SUM(E8:E24)</f>
        <v>3850</v>
      </c>
      <c r="F25" s="226">
        <f>SUM(F8:F24)</f>
        <v>0</v>
      </c>
      <c r="G25" s="186" t="s">
        <v>22</v>
      </c>
      <c r="H25" s="217">
        <f>SUM(H8:H24)</f>
        <v>3950</v>
      </c>
      <c r="I25" s="226">
        <f>SUM(I8:I24)</f>
        <v>0</v>
      </c>
      <c r="J25" s="186" t="s">
        <v>22</v>
      </c>
      <c r="K25" s="217">
        <f>SUM(K8:K24)</f>
        <v>0</v>
      </c>
      <c r="L25" s="226">
        <f>SUM(L8:L24)</f>
        <v>0</v>
      </c>
      <c r="M25" s="186" t="s">
        <v>22</v>
      </c>
      <c r="N25" s="217">
        <f>SUM(N8:N24)</f>
        <v>1110</v>
      </c>
      <c r="O25" s="226">
        <f>SUM(O8:O24)</f>
        <v>0</v>
      </c>
      <c r="P25" s="186" t="s">
        <v>22</v>
      </c>
      <c r="Q25" s="188">
        <f>SUM(Q8:Q24)</f>
        <v>36270</v>
      </c>
      <c r="R25" s="226">
        <f>SUM(R8:R24)</f>
        <v>0</v>
      </c>
    </row>
    <row r="26" spans="1:18" ht="9" customHeight="1" thickBot="1">
      <c r="A26" s="112"/>
      <c r="B26" s="112"/>
      <c r="C26" s="112"/>
      <c r="D26" s="112"/>
      <c r="E26" s="112"/>
      <c r="F26" s="112"/>
      <c r="G26" s="120"/>
      <c r="H26" s="112"/>
      <c r="I26" s="112"/>
      <c r="J26" s="112"/>
      <c r="K26" s="112"/>
      <c r="L26" s="112"/>
      <c r="M26" s="121"/>
      <c r="N26" s="230"/>
      <c r="O26" s="112"/>
      <c r="P26" s="112"/>
      <c r="Q26" s="112"/>
      <c r="R26" s="112"/>
    </row>
    <row r="27" spans="1:18" ht="16.5" customHeight="1" thickBot="1">
      <c r="A27" s="319" t="s">
        <v>908</v>
      </c>
      <c r="B27" s="122"/>
      <c r="C27" s="123" t="s">
        <v>376</v>
      </c>
      <c r="D27" s="124" t="s">
        <v>77</v>
      </c>
      <c r="E27" s="125"/>
      <c r="F27" s="126" t="s">
        <v>4</v>
      </c>
      <c r="G27" s="127">
        <f>SUM(B45,E45,H45,K45,N45,Q45)</f>
        <v>55770</v>
      </c>
      <c r="H27" s="128" t="s">
        <v>5</v>
      </c>
      <c r="I27" s="129">
        <f>SUM(C45,F45,I45,L45,O45,R45)</f>
        <v>0</v>
      </c>
      <c r="J27" s="9"/>
      <c r="K27" s="130"/>
      <c r="L27" s="194"/>
      <c r="M27" s="195"/>
      <c r="N27" s="196"/>
      <c r="O27" s="112"/>
      <c r="P27" s="112"/>
      <c r="Q27" s="112"/>
      <c r="R27" s="112"/>
    </row>
    <row r="28" spans="1:18" ht="5.25" customHeight="1" thickBo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1:18" ht="15.75" customHeight="1">
      <c r="A29" s="134" t="s">
        <v>6</v>
      </c>
      <c r="B29" s="135"/>
      <c r="C29" s="136"/>
      <c r="D29" s="137" t="s">
        <v>7</v>
      </c>
      <c r="E29" s="135"/>
      <c r="F29" s="136"/>
      <c r="G29" s="137" t="s">
        <v>8</v>
      </c>
      <c r="H29" s="135"/>
      <c r="I29" s="136"/>
      <c r="J29" s="137" t="s">
        <v>373</v>
      </c>
      <c r="K29" s="135"/>
      <c r="L29" s="136"/>
      <c r="M29" s="137" t="s">
        <v>423</v>
      </c>
      <c r="N29" s="135"/>
      <c r="O29" s="136"/>
      <c r="P29" s="138" t="s">
        <v>10</v>
      </c>
      <c r="Q29" s="106"/>
      <c r="R29" s="110"/>
    </row>
    <row r="30" spans="1:18" ht="14.25" customHeight="1">
      <c r="A30" s="139" t="s">
        <v>11</v>
      </c>
      <c r="B30" s="140" t="s">
        <v>12</v>
      </c>
      <c r="C30" s="141"/>
      <c r="D30" s="139" t="s">
        <v>11</v>
      </c>
      <c r="E30" s="140" t="s">
        <v>12</v>
      </c>
      <c r="F30" s="141"/>
      <c r="G30" s="139" t="s">
        <v>11</v>
      </c>
      <c r="H30" s="140" t="s">
        <v>12</v>
      </c>
      <c r="I30" s="141"/>
      <c r="J30" s="139" t="s">
        <v>11</v>
      </c>
      <c r="K30" s="140" t="s">
        <v>12</v>
      </c>
      <c r="L30" s="141"/>
      <c r="M30" s="139" t="s">
        <v>11</v>
      </c>
      <c r="N30" s="140" t="s">
        <v>12</v>
      </c>
      <c r="O30" s="141"/>
      <c r="P30" s="144" t="s">
        <v>11</v>
      </c>
      <c r="Q30" s="145" t="s">
        <v>12</v>
      </c>
      <c r="R30" s="146"/>
    </row>
    <row r="31" spans="1:18" ht="13.5">
      <c r="A31" s="86" t="s">
        <v>828</v>
      </c>
      <c r="B31" s="178"/>
      <c r="C31" s="91"/>
      <c r="D31" s="86" t="s">
        <v>78</v>
      </c>
      <c r="E31" s="178">
        <v>1300</v>
      </c>
      <c r="F31" s="91"/>
      <c r="G31" s="86" t="s">
        <v>743</v>
      </c>
      <c r="H31" s="90">
        <v>1700</v>
      </c>
      <c r="I31" s="91"/>
      <c r="J31" s="86" t="s">
        <v>490</v>
      </c>
      <c r="K31" s="90"/>
      <c r="L31" s="91"/>
      <c r="M31" s="205" t="s">
        <v>643</v>
      </c>
      <c r="N31" s="90">
        <v>600</v>
      </c>
      <c r="O31" s="91"/>
      <c r="P31" s="86" t="s">
        <v>726</v>
      </c>
      <c r="Q31" s="93">
        <v>4650</v>
      </c>
      <c r="R31" s="91"/>
    </row>
    <row r="32" spans="1:18" ht="13.5">
      <c r="A32" s="86" t="s">
        <v>829</v>
      </c>
      <c r="B32" s="178"/>
      <c r="C32" s="91"/>
      <c r="D32" s="86" t="s">
        <v>79</v>
      </c>
      <c r="E32" s="178">
        <v>1220</v>
      </c>
      <c r="F32" s="91"/>
      <c r="G32" s="86" t="s">
        <v>80</v>
      </c>
      <c r="H32" s="90"/>
      <c r="I32" s="91"/>
      <c r="J32" s="85" t="s">
        <v>491</v>
      </c>
      <c r="K32" s="90"/>
      <c r="L32" s="91"/>
      <c r="M32" s="85" t="s">
        <v>844</v>
      </c>
      <c r="N32" s="90">
        <v>470</v>
      </c>
      <c r="O32" s="91"/>
      <c r="P32" s="85" t="s">
        <v>591</v>
      </c>
      <c r="Q32" s="94">
        <v>3150</v>
      </c>
      <c r="R32" s="91"/>
    </row>
    <row r="33" spans="1:18" ht="13.5">
      <c r="A33" s="86" t="s">
        <v>900</v>
      </c>
      <c r="B33" s="90"/>
      <c r="C33" s="91"/>
      <c r="D33" s="86" t="s">
        <v>81</v>
      </c>
      <c r="E33" s="90">
        <v>1250</v>
      </c>
      <c r="F33" s="91"/>
      <c r="G33" s="85" t="s">
        <v>79</v>
      </c>
      <c r="H33" s="90"/>
      <c r="I33" s="91"/>
      <c r="J33" s="284" t="s">
        <v>592</v>
      </c>
      <c r="K33" s="90"/>
      <c r="L33" s="91"/>
      <c r="M33" s="85" t="s">
        <v>843</v>
      </c>
      <c r="N33" s="90">
        <v>320</v>
      </c>
      <c r="O33" s="91"/>
      <c r="P33" s="85" t="s">
        <v>579</v>
      </c>
      <c r="Q33" s="94">
        <v>6650</v>
      </c>
      <c r="R33" s="91"/>
    </row>
    <row r="34" spans="1:18" ht="13.5">
      <c r="A34" s="86" t="s">
        <v>899</v>
      </c>
      <c r="B34" s="90"/>
      <c r="C34" s="91"/>
      <c r="D34" s="86" t="s">
        <v>82</v>
      </c>
      <c r="E34" s="90">
        <v>1280</v>
      </c>
      <c r="F34" s="91"/>
      <c r="G34" s="85" t="s">
        <v>81</v>
      </c>
      <c r="H34" s="90">
        <v>600</v>
      </c>
      <c r="I34" s="91"/>
      <c r="J34" s="85" t="s">
        <v>832</v>
      </c>
      <c r="K34" s="90"/>
      <c r="L34" s="91"/>
      <c r="M34" s="85" t="s">
        <v>600</v>
      </c>
      <c r="N34" s="90">
        <v>260</v>
      </c>
      <c r="O34" s="91"/>
      <c r="P34" s="85" t="s">
        <v>81</v>
      </c>
      <c r="Q34" s="94">
        <v>2700</v>
      </c>
      <c r="R34" s="91"/>
    </row>
    <row r="35" spans="1:18" ht="13.5">
      <c r="A35" s="86" t="s">
        <v>830</v>
      </c>
      <c r="B35" s="90"/>
      <c r="C35" s="91"/>
      <c r="D35" s="86" t="s">
        <v>83</v>
      </c>
      <c r="E35" s="90">
        <v>1050</v>
      </c>
      <c r="F35" s="91"/>
      <c r="G35" s="85" t="s">
        <v>85</v>
      </c>
      <c r="H35" s="90">
        <v>930</v>
      </c>
      <c r="I35" s="91"/>
      <c r="J35" s="321" t="s">
        <v>664</v>
      </c>
      <c r="K35" s="90"/>
      <c r="L35" s="91"/>
      <c r="M35" s="85" t="s">
        <v>842</v>
      </c>
      <c r="N35" s="90">
        <v>460</v>
      </c>
      <c r="O35" s="91"/>
      <c r="P35" s="85" t="s">
        <v>599</v>
      </c>
      <c r="Q35" s="94">
        <v>3550</v>
      </c>
      <c r="R35" s="91"/>
    </row>
    <row r="36" spans="1:18" ht="13.5">
      <c r="A36" s="86" t="s">
        <v>831</v>
      </c>
      <c r="B36" s="90"/>
      <c r="C36" s="91"/>
      <c r="D36" s="86" t="s">
        <v>84</v>
      </c>
      <c r="E36" s="90">
        <v>1500</v>
      </c>
      <c r="F36" s="91"/>
      <c r="G36" s="85" t="s">
        <v>84</v>
      </c>
      <c r="H36" s="90">
        <v>720</v>
      </c>
      <c r="I36" s="91"/>
      <c r="J36" s="85" t="s">
        <v>833</v>
      </c>
      <c r="K36" s="90"/>
      <c r="L36" s="91"/>
      <c r="M36" s="85" t="s">
        <v>841</v>
      </c>
      <c r="N36" s="90">
        <v>360</v>
      </c>
      <c r="O36" s="91"/>
      <c r="P36" s="85" t="s">
        <v>86</v>
      </c>
      <c r="Q36" s="94">
        <v>3100</v>
      </c>
      <c r="R36" s="91"/>
    </row>
    <row r="37" spans="1:18" ht="13.5">
      <c r="A37" s="86"/>
      <c r="B37" s="90"/>
      <c r="C37" s="91"/>
      <c r="D37" s="86"/>
      <c r="E37" s="90"/>
      <c r="F37" s="91"/>
      <c r="G37" s="85"/>
      <c r="H37" s="90"/>
      <c r="I37" s="91"/>
      <c r="J37" s="89" t="s">
        <v>598</v>
      </c>
      <c r="K37" s="90"/>
      <c r="L37" s="91"/>
      <c r="M37" s="85" t="s">
        <v>492</v>
      </c>
      <c r="N37" s="90">
        <v>290</v>
      </c>
      <c r="O37" s="91"/>
      <c r="P37" s="85" t="s">
        <v>85</v>
      </c>
      <c r="Q37" s="94">
        <v>2650</v>
      </c>
      <c r="R37" s="91"/>
    </row>
    <row r="38" spans="1:18" ht="13.5">
      <c r="A38" s="86"/>
      <c r="B38" s="90"/>
      <c r="C38" s="91"/>
      <c r="D38" s="86"/>
      <c r="E38" s="90"/>
      <c r="F38" s="91"/>
      <c r="G38" s="85"/>
      <c r="H38" s="90"/>
      <c r="I38" s="91"/>
      <c r="J38" s="85" t="s">
        <v>834</v>
      </c>
      <c r="K38" s="90"/>
      <c r="L38" s="91"/>
      <c r="M38" s="85" t="s">
        <v>840</v>
      </c>
      <c r="N38" s="90">
        <v>850</v>
      </c>
      <c r="O38" s="91"/>
      <c r="P38" s="85" t="s">
        <v>331</v>
      </c>
      <c r="Q38" s="94">
        <v>2850</v>
      </c>
      <c r="R38" s="91"/>
    </row>
    <row r="39" spans="1:18" ht="13.5">
      <c r="A39" s="86"/>
      <c r="B39" s="90"/>
      <c r="C39" s="91"/>
      <c r="D39" s="86"/>
      <c r="E39" s="90"/>
      <c r="F39" s="91"/>
      <c r="G39" s="85"/>
      <c r="H39" s="90"/>
      <c r="I39" s="91"/>
      <c r="J39" s="85" t="s">
        <v>835</v>
      </c>
      <c r="K39" s="90"/>
      <c r="L39" s="91"/>
      <c r="M39" s="85" t="s">
        <v>838</v>
      </c>
      <c r="N39" s="90">
        <v>870</v>
      </c>
      <c r="O39" s="91"/>
      <c r="P39" s="85" t="s">
        <v>83</v>
      </c>
      <c r="Q39" s="94">
        <v>3900</v>
      </c>
      <c r="R39" s="91"/>
    </row>
    <row r="40" spans="1:18" ht="13.5">
      <c r="A40" s="86"/>
      <c r="B40" s="90"/>
      <c r="C40" s="91"/>
      <c r="D40" s="86"/>
      <c r="E40" s="90"/>
      <c r="F40" s="91"/>
      <c r="G40" s="85"/>
      <c r="H40" s="90"/>
      <c r="I40" s="91"/>
      <c r="J40" s="85" t="s">
        <v>492</v>
      </c>
      <c r="K40" s="90"/>
      <c r="L40" s="91"/>
      <c r="M40" s="85" t="s">
        <v>839</v>
      </c>
      <c r="N40" s="90">
        <v>640</v>
      </c>
      <c r="O40" s="91"/>
      <c r="P40" s="85" t="s">
        <v>84</v>
      </c>
      <c r="Q40" s="94">
        <v>5350</v>
      </c>
      <c r="R40" s="91"/>
    </row>
    <row r="41" spans="1:18" ht="13.5">
      <c r="A41" s="86"/>
      <c r="B41" s="90"/>
      <c r="C41" s="91"/>
      <c r="D41" s="86"/>
      <c r="E41" s="90"/>
      <c r="F41" s="91"/>
      <c r="G41" s="85"/>
      <c r="H41" s="90"/>
      <c r="I41" s="91"/>
      <c r="J41" s="85" t="s">
        <v>836</v>
      </c>
      <c r="K41" s="90"/>
      <c r="L41" s="91"/>
      <c r="M41" s="321" t="s">
        <v>705</v>
      </c>
      <c r="N41" s="90">
        <v>550</v>
      </c>
      <c r="O41" s="91"/>
      <c r="P41" s="321" t="s">
        <v>665</v>
      </c>
      <c r="Q41" s="94"/>
      <c r="R41" s="91"/>
    </row>
    <row r="42" spans="1:18" ht="13.5">
      <c r="A42" s="86"/>
      <c r="B42" s="90"/>
      <c r="C42" s="91"/>
      <c r="D42" s="86"/>
      <c r="E42" s="90"/>
      <c r="F42" s="91"/>
      <c r="G42" s="85"/>
      <c r="H42" s="90"/>
      <c r="I42" s="91"/>
      <c r="J42" s="85" t="s">
        <v>837</v>
      </c>
      <c r="K42" s="90"/>
      <c r="L42" s="91"/>
      <c r="M42" s="179"/>
      <c r="N42" s="90"/>
      <c r="O42" s="91"/>
      <c r="P42" s="179"/>
      <c r="Q42" s="94"/>
      <c r="R42" s="91"/>
    </row>
    <row r="43" spans="1:18" ht="13.5">
      <c r="A43" s="86"/>
      <c r="B43" s="90"/>
      <c r="C43" s="91"/>
      <c r="D43" s="86"/>
      <c r="E43" s="90"/>
      <c r="F43" s="91"/>
      <c r="G43" s="85"/>
      <c r="H43" s="90"/>
      <c r="I43" s="91"/>
      <c r="J43" s="85"/>
      <c r="K43" s="90"/>
      <c r="L43" s="91"/>
      <c r="M43" s="85"/>
      <c r="N43" s="90"/>
      <c r="O43" s="91"/>
      <c r="P43" s="85"/>
      <c r="Q43" s="94"/>
      <c r="R43" s="91"/>
    </row>
    <row r="44" spans="1:18" ht="13.5">
      <c r="A44" s="286"/>
      <c r="B44" s="229"/>
      <c r="C44" s="97"/>
      <c r="D44" s="286"/>
      <c r="E44" s="229"/>
      <c r="F44" s="97"/>
      <c r="G44" s="181"/>
      <c r="H44" s="229"/>
      <c r="I44" s="97"/>
      <c r="J44" s="181"/>
      <c r="K44" s="229"/>
      <c r="L44" s="97"/>
      <c r="M44" s="181"/>
      <c r="N44" s="229"/>
      <c r="O44" s="97"/>
      <c r="P44" s="181"/>
      <c r="Q44" s="153"/>
      <c r="R44" s="97"/>
    </row>
    <row r="45" spans="1:18" ht="14.25" thickBot="1">
      <c r="A45" s="186" t="s">
        <v>22</v>
      </c>
      <c r="B45" s="217">
        <f>SUM(B31:B44)</f>
        <v>0</v>
      </c>
      <c r="C45" s="226">
        <f>SUM(C31:C44)</f>
        <v>0</v>
      </c>
      <c r="D45" s="186" t="s">
        <v>22</v>
      </c>
      <c r="E45" s="217">
        <f>SUM(E31:E44)</f>
        <v>7600</v>
      </c>
      <c r="F45" s="226">
        <f>SUM(F31:F44)</f>
        <v>0</v>
      </c>
      <c r="G45" s="186" t="s">
        <v>22</v>
      </c>
      <c r="H45" s="217">
        <f>SUM(H31:H44)</f>
        <v>3950</v>
      </c>
      <c r="I45" s="226">
        <f>SUM(I31:I44)</f>
        <v>0</v>
      </c>
      <c r="J45" s="186" t="s">
        <v>22</v>
      </c>
      <c r="K45" s="217">
        <f>SUM(K31:K44)</f>
        <v>0</v>
      </c>
      <c r="L45" s="226">
        <f>SUM(L31:L44)</f>
        <v>0</v>
      </c>
      <c r="M45" s="186" t="s">
        <v>22</v>
      </c>
      <c r="N45" s="217">
        <f>SUM(N31:N44)</f>
        <v>5670</v>
      </c>
      <c r="O45" s="226">
        <f>SUM(O31:O44)</f>
        <v>0</v>
      </c>
      <c r="P45" s="186" t="s">
        <v>22</v>
      </c>
      <c r="Q45" s="188">
        <f>SUM(Q31:Q44)</f>
        <v>38550</v>
      </c>
      <c r="R45" s="226">
        <f>SUM(R31:R44)</f>
        <v>0</v>
      </c>
    </row>
    <row r="46" spans="1:18" ht="9" customHeight="1" thickBot="1">
      <c r="A46" s="112"/>
      <c r="B46" s="112"/>
      <c r="C46" s="112"/>
      <c r="D46" s="112"/>
      <c r="E46" s="112"/>
      <c r="F46" s="112"/>
      <c r="G46" s="120"/>
      <c r="H46" s="112"/>
      <c r="I46" s="112"/>
      <c r="J46" s="112"/>
      <c r="K46" s="112"/>
      <c r="L46" s="112"/>
      <c r="M46" s="121"/>
      <c r="N46" s="230"/>
      <c r="O46" s="112"/>
      <c r="P46" s="112"/>
      <c r="Q46" s="112"/>
      <c r="R46" s="112"/>
    </row>
    <row r="47" spans="1:18" ht="16.5" customHeight="1" thickBot="1">
      <c r="A47" s="319" t="s">
        <v>908</v>
      </c>
      <c r="B47" s="122"/>
      <c r="C47" s="123" t="s">
        <v>377</v>
      </c>
      <c r="D47" s="124" t="s">
        <v>536</v>
      </c>
      <c r="E47" s="125"/>
      <c r="F47" s="126" t="s">
        <v>4</v>
      </c>
      <c r="G47" s="127">
        <f>SUM(B69,E69,H69,K69,N69,Q69)</f>
        <v>43820</v>
      </c>
      <c r="H47" s="128" t="s">
        <v>5</v>
      </c>
      <c r="I47" s="129">
        <f>SUM(C69,F69,I69,L69,O69,R69)</f>
        <v>0</v>
      </c>
      <c r="J47" s="9"/>
      <c r="K47" s="130"/>
      <c r="L47" s="194"/>
      <c r="M47" s="195"/>
      <c r="N47" s="196"/>
      <c r="O47" s="112"/>
      <c r="P47" s="112"/>
      <c r="Q47" s="112"/>
      <c r="R47" s="112"/>
    </row>
    <row r="48" spans="1:18" ht="5.25" customHeight="1" thickBo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</row>
    <row r="49" spans="1:18" ht="15.75" customHeight="1">
      <c r="A49" s="134" t="s">
        <v>6</v>
      </c>
      <c r="B49" s="135"/>
      <c r="C49" s="136"/>
      <c r="D49" s="137" t="s">
        <v>7</v>
      </c>
      <c r="E49" s="135"/>
      <c r="F49" s="136"/>
      <c r="G49" s="137" t="s">
        <v>8</v>
      </c>
      <c r="H49" s="135"/>
      <c r="I49" s="136"/>
      <c r="J49" s="137" t="s">
        <v>373</v>
      </c>
      <c r="K49" s="135"/>
      <c r="L49" s="136"/>
      <c r="M49" s="137" t="s">
        <v>423</v>
      </c>
      <c r="N49" s="135"/>
      <c r="O49" s="136"/>
      <c r="P49" s="138" t="s">
        <v>10</v>
      </c>
      <c r="Q49" s="106"/>
      <c r="R49" s="110"/>
    </row>
    <row r="50" spans="1:18" ht="14.25" customHeight="1">
      <c r="A50" s="139" t="s">
        <v>11</v>
      </c>
      <c r="B50" s="140" t="s">
        <v>12</v>
      </c>
      <c r="C50" s="141"/>
      <c r="D50" s="139" t="s">
        <v>11</v>
      </c>
      <c r="E50" s="140" t="s">
        <v>12</v>
      </c>
      <c r="F50" s="141"/>
      <c r="G50" s="139" t="s">
        <v>11</v>
      </c>
      <c r="H50" s="140" t="s">
        <v>12</v>
      </c>
      <c r="I50" s="141"/>
      <c r="J50" s="139" t="s">
        <v>11</v>
      </c>
      <c r="K50" s="140" t="s">
        <v>12</v>
      </c>
      <c r="L50" s="141"/>
      <c r="M50" s="139" t="s">
        <v>11</v>
      </c>
      <c r="N50" s="140" t="s">
        <v>12</v>
      </c>
      <c r="O50" s="141"/>
      <c r="P50" s="144" t="s">
        <v>11</v>
      </c>
      <c r="Q50" s="145" t="s">
        <v>12</v>
      </c>
      <c r="R50" s="146"/>
    </row>
    <row r="51" spans="1:18" ht="13.5">
      <c r="A51" s="147" t="s">
        <v>653</v>
      </c>
      <c r="B51" s="148"/>
      <c r="C51" s="91"/>
      <c r="D51" s="147" t="s">
        <v>653</v>
      </c>
      <c r="E51" s="148"/>
      <c r="F51" s="91"/>
      <c r="G51" s="147" t="s">
        <v>653</v>
      </c>
      <c r="H51" s="93"/>
      <c r="I51" s="91"/>
      <c r="J51" s="147" t="s">
        <v>653</v>
      </c>
      <c r="K51" s="93"/>
      <c r="L51" s="91"/>
      <c r="M51" s="147" t="s">
        <v>653</v>
      </c>
      <c r="N51" s="93"/>
      <c r="O51" s="91"/>
      <c r="P51" s="147" t="s">
        <v>653</v>
      </c>
      <c r="Q51" s="93"/>
      <c r="R51" s="91"/>
    </row>
    <row r="52" spans="1:18" ht="13.5">
      <c r="A52" s="320" t="s">
        <v>792</v>
      </c>
      <c r="B52" s="151"/>
      <c r="C52" s="91"/>
      <c r="D52" s="98" t="s">
        <v>88</v>
      </c>
      <c r="E52" s="99">
        <v>2150</v>
      </c>
      <c r="F52" s="91"/>
      <c r="G52" s="98" t="s">
        <v>87</v>
      </c>
      <c r="H52" s="99">
        <v>1420</v>
      </c>
      <c r="I52" s="91"/>
      <c r="J52" s="320" t="s">
        <v>784</v>
      </c>
      <c r="K52" s="99"/>
      <c r="L52" s="91"/>
      <c r="M52" s="287" t="s">
        <v>774</v>
      </c>
      <c r="N52" s="99">
        <v>190</v>
      </c>
      <c r="O52" s="91"/>
      <c r="P52" s="320" t="s">
        <v>695</v>
      </c>
      <c r="Q52" s="99">
        <v>4350</v>
      </c>
      <c r="R52" s="91"/>
    </row>
    <row r="53" spans="1:18" ht="13.5">
      <c r="A53" s="320" t="s">
        <v>794</v>
      </c>
      <c r="B53" s="151"/>
      <c r="C53" s="91"/>
      <c r="D53" s="98" t="s">
        <v>91</v>
      </c>
      <c r="E53" s="94">
        <v>2550</v>
      </c>
      <c r="F53" s="91"/>
      <c r="G53" s="98" t="s">
        <v>92</v>
      </c>
      <c r="H53" s="99">
        <v>1000</v>
      </c>
      <c r="I53" s="91"/>
      <c r="J53" s="320" t="s">
        <v>775</v>
      </c>
      <c r="K53" s="99"/>
      <c r="L53" s="91"/>
      <c r="M53" s="287" t="s">
        <v>775</v>
      </c>
      <c r="N53" s="99">
        <v>290</v>
      </c>
      <c r="O53" s="91"/>
      <c r="P53" s="204" t="s">
        <v>89</v>
      </c>
      <c r="Q53" s="99">
        <v>4100</v>
      </c>
      <c r="R53" s="91"/>
    </row>
    <row r="54" spans="1:18" ht="13.5">
      <c r="A54" s="320" t="s">
        <v>793</v>
      </c>
      <c r="B54" s="99"/>
      <c r="C54" s="91"/>
      <c r="D54" s="98" t="s">
        <v>92</v>
      </c>
      <c r="E54" s="94">
        <v>1600</v>
      </c>
      <c r="F54" s="91"/>
      <c r="G54" s="164"/>
      <c r="H54" s="167"/>
      <c r="I54" s="91"/>
      <c r="J54" s="320" t="s">
        <v>785</v>
      </c>
      <c r="K54" s="99"/>
      <c r="L54" s="91"/>
      <c r="M54" s="287" t="s">
        <v>776</v>
      </c>
      <c r="N54" s="99">
        <v>310</v>
      </c>
      <c r="O54" s="91"/>
      <c r="P54" s="180" t="s">
        <v>93</v>
      </c>
      <c r="Q54" s="99">
        <v>3200</v>
      </c>
      <c r="R54" s="91"/>
    </row>
    <row r="55" spans="1:18" ht="13.5">
      <c r="A55" s="320"/>
      <c r="B55" s="99"/>
      <c r="C55" s="91"/>
      <c r="D55" s="98" t="s">
        <v>95</v>
      </c>
      <c r="E55" s="94">
        <v>420</v>
      </c>
      <c r="F55" s="91"/>
      <c r="G55" s="164"/>
      <c r="H55" s="167"/>
      <c r="I55" s="91"/>
      <c r="J55" s="320" t="s">
        <v>786</v>
      </c>
      <c r="K55" s="99"/>
      <c r="L55" s="91"/>
      <c r="M55" s="289" t="s">
        <v>777</v>
      </c>
      <c r="N55" s="99">
        <v>200</v>
      </c>
      <c r="O55" s="91"/>
      <c r="P55" s="180" t="s">
        <v>91</v>
      </c>
      <c r="Q55" s="99">
        <v>3600</v>
      </c>
      <c r="R55" s="91"/>
    </row>
    <row r="56" spans="1:18" ht="13.5">
      <c r="A56" s="320"/>
      <c r="B56" s="99"/>
      <c r="C56" s="91"/>
      <c r="D56" s="163" t="s">
        <v>706</v>
      </c>
      <c r="E56" s="94">
        <v>780</v>
      </c>
      <c r="F56" s="91"/>
      <c r="G56" s="163"/>
      <c r="H56" s="99"/>
      <c r="I56" s="91"/>
      <c r="J56" s="320" t="s">
        <v>787</v>
      </c>
      <c r="K56" s="99"/>
      <c r="L56" s="91"/>
      <c r="M56" s="98" t="s">
        <v>778</v>
      </c>
      <c r="N56" s="99">
        <v>600</v>
      </c>
      <c r="O56" s="91"/>
      <c r="P56" s="180" t="s">
        <v>96</v>
      </c>
      <c r="Q56" s="99">
        <v>4250</v>
      </c>
      <c r="R56" s="91"/>
    </row>
    <row r="57" spans="1:18" ht="13.5">
      <c r="A57" s="320"/>
      <c r="B57" s="99"/>
      <c r="C57" s="91"/>
      <c r="D57" s="290"/>
      <c r="E57" s="167"/>
      <c r="F57" s="91"/>
      <c r="G57" s="163"/>
      <c r="H57" s="99"/>
      <c r="I57" s="91"/>
      <c r="J57" s="320" t="s">
        <v>788</v>
      </c>
      <c r="K57" s="99"/>
      <c r="L57" s="91"/>
      <c r="M57" s="324" t="s">
        <v>779</v>
      </c>
      <c r="N57" s="99">
        <v>200</v>
      </c>
      <c r="O57" s="91"/>
      <c r="P57" s="180" t="s">
        <v>94</v>
      </c>
      <c r="Q57" s="99">
        <v>3800</v>
      </c>
      <c r="R57" s="91"/>
    </row>
    <row r="58" spans="1:18" ht="13.5">
      <c r="A58" s="320"/>
      <c r="B58" s="99"/>
      <c r="C58" s="91"/>
      <c r="D58" s="292"/>
      <c r="E58" s="99"/>
      <c r="F58" s="91"/>
      <c r="G58" s="163"/>
      <c r="H58" s="99"/>
      <c r="I58" s="91"/>
      <c r="J58" s="320" t="s">
        <v>789</v>
      </c>
      <c r="K58" s="99"/>
      <c r="L58" s="91"/>
      <c r="M58" s="322" t="s">
        <v>781</v>
      </c>
      <c r="N58" s="99">
        <v>130</v>
      </c>
      <c r="O58" s="91"/>
      <c r="P58" s="180" t="s">
        <v>95</v>
      </c>
      <c r="Q58" s="99">
        <v>2650</v>
      </c>
      <c r="R58" s="91"/>
    </row>
    <row r="59" spans="1:18" ht="13.5">
      <c r="A59" s="291"/>
      <c r="B59" s="99"/>
      <c r="C59" s="91"/>
      <c r="D59" s="292"/>
      <c r="E59" s="99"/>
      <c r="F59" s="91"/>
      <c r="G59" s="163"/>
      <c r="H59" s="99"/>
      <c r="I59" s="91"/>
      <c r="J59" s="320" t="s">
        <v>790</v>
      </c>
      <c r="K59" s="99"/>
      <c r="L59" s="91"/>
      <c r="M59" s="289" t="s">
        <v>780</v>
      </c>
      <c r="N59" s="99">
        <v>250</v>
      </c>
      <c r="O59" s="91"/>
      <c r="P59" s="180" t="s">
        <v>544</v>
      </c>
      <c r="Q59" s="99">
        <v>3950</v>
      </c>
      <c r="R59" s="91"/>
    </row>
    <row r="60" spans="1:18" ht="13.5">
      <c r="A60" s="291"/>
      <c r="B60" s="99"/>
      <c r="C60" s="91"/>
      <c r="D60" s="292"/>
      <c r="E60" s="99"/>
      <c r="F60" s="91"/>
      <c r="G60" s="163"/>
      <c r="H60" s="99"/>
      <c r="I60" s="91"/>
      <c r="J60" s="320" t="s">
        <v>791</v>
      </c>
      <c r="K60" s="99"/>
      <c r="L60" s="91"/>
      <c r="M60" s="289" t="s">
        <v>782</v>
      </c>
      <c r="N60" s="99">
        <v>140</v>
      </c>
      <c r="O60" s="91"/>
      <c r="P60" s="293"/>
      <c r="Q60" s="99"/>
      <c r="R60" s="91"/>
    </row>
    <row r="61" spans="1:18" ht="13.5">
      <c r="A61" s="291"/>
      <c r="B61" s="99"/>
      <c r="C61" s="91"/>
      <c r="D61" s="292"/>
      <c r="E61" s="99"/>
      <c r="F61" s="91"/>
      <c r="G61" s="163"/>
      <c r="H61" s="99"/>
      <c r="I61" s="91"/>
      <c r="J61" s="323"/>
      <c r="K61" s="99"/>
      <c r="L61" s="91"/>
      <c r="M61" s="289" t="s">
        <v>783</v>
      </c>
      <c r="N61" s="99">
        <v>140</v>
      </c>
      <c r="O61" s="91"/>
      <c r="P61" s="293"/>
      <c r="Q61" s="99"/>
      <c r="R61" s="91"/>
    </row>
    <row r="62" spans="1:18" ht="13.5">
      <c r="A62" s="291"/>
      <c r="B62" s="99"/>
      <c r="C62" s="91"/>
      <c r="D62" s="292"/>
      <c r="E62" s="99"/>
      <c r="F62" s="91"/>
      <c r="G62" s="163"/>
      <c r="H62" s="99"/>
      <c r="I62" s="91"/>
      <c r="J62" s="323"/>
      <c r="K62" s="99"/>
      <c r="L62" s="91"/>
      <c r="M62" s="322"/>
      <c r="N62" s="99"/>
      <c r="O62" s="91"/>
      <c r="P62" s="180"/>
      <c r="Q62" s="99"/>
      <c r="R62" s="91"/>
    </row>
    <row r="63" spans="1:18" ht="13.5">
      <c r="A63" s="291"/>
      <c r="B63" s="99"/>
      <c r="C63" s="91"/>
      <c r="D63" s="292"/>
      <c r="E63" s="99"/>
      <c r="F63" s="91"/>
      <c r="G63" s="163"/>
      <c r="H63" s="99"/>
      <c r="I63" s="91"/>
      <c r="J63" s="323"/>
      <c r="K63" s="99"/>
      <c r="L63" s="91"/>
      <c r="M63" s="322"/>
      <c r="N63" s="99"/>
      <c r="O63" s="91"/>
      <c r="P63" s="180"/>
      <c r="Q63" s="99"/>
      <c r="R63" s="91"/>
    </row>
    <row r="64" spans="1:18" ht="13.5">
      <c r="A64" s="295" t="s">
        <v>654</v>
      </c>
      <c r="B64" s="99">
        <f>SUM(B52:B63)</f>
        <v>0</v>
      </c>
      <c r="C64" s="91">
        <f>SUM(C52:C63)</f>
        <v>0</v>
      </c>
      <c r="D64" s="295" t="s">
        <v>654</v>
      </c>
      <c r="E64" s="99">
        <f>SUM(E52:E63)</f>
        <v>7500</v>
      </c>
      <c r="F64" s="91">
        <f>SUM(F52:F63)</f>
        <v>0</v>
      </c>
      <c r="G64" s="295" t="s">
        <v>654</v>
      </c>
      <c r="H64" s="99">
        <f>SUM(H52:H63)</f>
        <v>2420</v>
      </c>
      <c r="I64" s="91">
        <f>SUM(I52:I63)</f>
        <v>0</v>
      </c>
      <c r="J64" s="295" t="s">
        <v>654</v>
      </c>
      <c r="K64" s="99">
        <f>SUM(K52:K63)</f>
        <v>0</v>
      </c>
      <c r="L64" s="91">
        <f>SUM(L52:L63)</f>
        <v>0</v>
      </c>
      <c r="M64" s="295" t="s">
        <v>654</v>
      </c>
      <c r="N64" s="99">
        <f>SUM(N52:N63)</f>
        <v>2450</v>
      </c>
      <c r="O64" s="91">
        <f>SUM(O52:O63)</f>
        <v>0</v>
      </c>
      <c r="P64" s="295" t="s">
        <v>654</v>
      </c>
      <c r="Q64" s="99">
        <f>SUM(Q52:Q63)</f>
        <v>29900</v>
      </c>
      <c r="R64" s="91">
        <f>SUM(R52:R63)</f>
        <v>0</v>
      </c>
    </row>
    <row r="65" spans="1:18" ht="13.5">
      <c r="A65" s="165" t="s">
        <v>618</v>
      </c>
      <c r="B65" s="99"/>
      <c r="C65" s="91"/>
      <c r="D65" s="165" t="s">
        <v>618</v>
      </c>
      <c r="E65" s="99"/>
      <c r="F65" s="91"/>
      <c r="G65" s="157" t="s">
        <v>618</v>
      </c>
      <c r="H65" s="99"/>
      <c r="I65" s="91"/>
      <c r="J65" s="165" t="s">
        <v>618</v>
      </c>
      <c r="K65" s="99"/>
      <c r="L65" s="91"/>
      <c r="M65" s="165" t="s">
        <v>618</v>
      </c>
      <c r="N65" s="99"/>
      <c r="O65" s="91"/>
      <c r="P65" s="293" t="s">
        <v>618</v>
      </c>
      <c r="Q65" s="99"/>
      <c r="R65" s="91"/>
    </row>
    <row r="66" spans="1:18" ht="13.5">
      <c r="A66" s="291"/>
      <c r="B66" s="99"/>
      <c r="C66" s="91"/>
      <c r="D66" s="98" t="s">
        <v>601</v>
      </c>
      <c r="E66" s="99">
        <v>0</v>
      </c>
      <c r="F66" s="91"/>
      <c r="G66" s="163" t="s">
        <v>602</v>
      </c>
      <c r="H66" s="99"/>
      <c r="I66" s="91">
        <v>0</v>
      </c>
      <c r="J66" s="288"/>
      <c r="K66" s="99"/>
      <c r="L66" s="91"/>
      <c r="M66" s="163" t="s">
        <v>845</v>
      </c>
      <c r="N66" s="99">
        <v>30</v>
      </c>
      <c r="O66" s="91"/>
      <c r="P66" s="180" t="s">
        <v>603</v>
      </c>
      <c r="Q66" s="99">
        <v>1520</v>
      </c>
      <c r="R66" s="91"/>
    </row>
    <row r="67" spans="1:18" ht="13.5">
      <c r="A67" s="291"/>
      <c r="B67" s="99"/>
      <c r="C67" s="91"/>
      <c r="D67" s="343" t="s">
        <v>800</v>
      </c>
      <c r="E67" s="99"/>
      <c r="F67" s="91"/>
      <c r="G67" s="163"/>
      <c r="H67" s="99"/>
      <c r="I67" s="91"/>
      <c r="J67" s="288"/>
      <c r="K67" s="99"/>
      <c r="L67" s="91"/>
      <c r="M67" s="294"/>
      <c r="N67" s="99"/>
      <c r="O67" s="91"/>
      <c r="P67" s="180"/>
      <c r="Q67" s="99"/>
      <c r="R67" s="91"/>
    </row>
    <row r="68" spans="1:18" ht="13.5">
      <c r="A68" s="296" t="s">
        <v>654</v>
      </c>
      <c r="B68" s="210">
        <f>SUM(B66:B67)</f>
        <v>0</v>
      </c>
      <c r="C68" s="97">
        <f>SUM(C66:C67)</f>
        <v>0</v>
      </c>
      <c r="D68" s="296" t="s">
        <v>654</v>
      </c>
      <c r="E68" s="210">
        <f>SUM(E66:E67)</f>
        <v>0</v>
      </c>
      <c r="F68" s="97">
        <f>SUM(F66:F67)</f>
        <v>0</v>
      </c>
      <c r="G68" s="296" t="s">
        <v>654</v>
      </c>
      <c r="H68" s="210">
        <f>SUM(H66:H67)</f>
        <v>0</v>
      </c>
      <c r="I68" s="97">
        <f>SUM(I66:I67)</f>
        <v>0</v>
      </c>
      <c r="J68" s="296" t="s">
        <v>654</v>
      </c>
      <c r="K68" s="210">
        <f>SUM(K66:K67)</f>
        <v>0</v>
      </c>
      <c r="L68" s="97">
        <f>SUM(L66:L67)</f>
        <v>0</v>
      </c>
      <c r="M68" s="296" t="s">
        <v>654</v>
      </c>
      <c r="N68" s="210">
        <f>SUM(N66:N67)</f>
        <v>30</v>
      </c>
      <c r="O68" s="97">
        <f>SUM(O66:O67)</f>
        <v>0</v>
      </c>
      <c r="P68" s="296" t="s">
        <v>654</v>
      </c>
      <c r="Q68" s="210">
        <f>SUM(Q66:Q67)</f>
        <v>1520</v>
      </c>
      <c r="R68" s="97">
        <f>SUM(R66:R67)</f>
        <v>0</v>
      </c>
    </row>
    <row r="69" spans="1:18" ht="14.25" thickBot="1">
      <c r="A69" s="186" t="s">
        <v>22</v>
      </c>
      <c r="B69" s="188">
        <f>SUM(B64+B68)</f>
        <v>0</v>
      </c>
      <c r="C69" s="226">
        <f>SUM(C64+C68)</f>
        <v>0</v>
      </c>
      <c r="D69" s="187" t="s">
        <v>22</v>
      </c>
      <c r="E69" s="188">
        <f>SUM(E64+E68)</f>
        <v>7500</v>
      </c>
      <c r="F69" s="226">
        <f>SUM(F64+F68)</f>
        <v>0</v>
      </c>
      <c r="G69" s="187" t="s">
        <v>22</v>
      </c>
      <c r="H69" s="188">
        <f>SUM(H64+H68)</f>
        <v>2420</v>
      </c>
      <c r="I69" s="226">
        <f>SUM(I64+I68)</f>
        <v>0</v>
      </c>
      <c r="J69" s="186" t="s">
        <v>22</v>
      </c>
      <c r="K69" s="188">
        <f>SUM(K64+K68)</f>
        <v>0</v>
      </c>
      <c r="L69" s="226">
        <f>SUM(L64+L68)</f>
        <v>0</v>
      </c>
      <c r="M69" s="187" t="s">
        <v>22</v>
      </c>
      <c r="N69" s="188">
        <f>SUM(N64+N68)</f>
        <v>2480</v>
      </c>
      <c r="O69" s="226">
        <f>SUM(O64+O68)</f>
        <v>0</v>
      </c>
      <c r="P69" s="186" t="s">
        <v>22</v>
      </c>
      <c r="Q69" s="188">
        <f>SUM(Q64+Q68)</f>
        <v>31420</v>
      </c>
      <c r="R69" s="226">
        <f>SUM(R64+R68)</f>
        <v>0</v>
      </c>
    </row>
    <row r="70" spans="1:18" ht="9" customHeight="1" thickBot="1">
      <c r="A70" s="112"/>
      <c r="B70" s="112"/>
      <c r="C70" s="112"/>
      <c r="D70" s="112"/>
      <c r="E70" s="112"/>
      <c r="F70" s="112"/>
      <c r="G70" s="120"/>
      <c r="H70" s="112"/>
      <c r="I70" s="112"/>
      <c r="J70" s="112"/>
      <c r="K70" s="112"/>
      <c r="L70" s="112"/>
      <c r="M70" s="121"/>
      <c r="N70" s="230"/>
      <c r="O70" s="112"/>
      <c r="P70" s="112"/>
      <c r="Q70" s="112"/>
      <c r="R70" s="112"/>
    </row>
    <row r="71" spans="1:18" ht="16.5" customHeight="1" thickBot="1">
      <c r="A71" s="319" t="s">
        <v>908</v>
      </c>
      <c r="B71" s="122"/>
      <c r="C71" s="123" t="s">
        <v>378</v>
      </c>
      <c r="D71" s="124" t="s">
        <v>97</v>
      </c>
      <c r="E71" s="125"/>
      <c r="F71" s="126" t="s">
        <v>4</v>
      </c>
      <c r="G71" s="127">
        <f>SUM(B92,E92,H92,K92,N92,Q92)</f>
        <v>35900</v>
      </c>
      <c r="H71" s="128" t="s">
        <v>5</v>
      </c>
      <c r="I71" s="129">
        <f>SUM(C92,F92,I92,L92,O92,R92)</f>
        <v>0</v>
      </c>
      <c r="J71" s="9"/>
      <c r="K71" s="130"/>
      <c r="L71" s="194"/>
      <c r="M71" s="195"/>
      <c r="N71" s="196"/>
      <c r="O71" s="112"/>
      <c r="P71" s="112"/>
      <c r="Q71" s="112"/>
      <c r="R71" s="112"/>
    </row>
    <row r="72" spans="1:18" ht="5.25" customHeight="1" thickBot="1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</row>
    <row r="73" spans="1:18" ht="15.75" customHeight="1">
      <c r="A73" s="134" t="s">
        <v>6</v>
      </c>
      <c r="B73" s="135"/>
      <c r="C73" s="136"/>
      <c r="D73" s="137" t="s">
        <v>7</v>
      </c>
      <c r="E73" s="135"/>
      <c r="F73" s="136"/>
      <c r="G73" s="137" t="s">
        <v>8</v>
      </c>
      <c r="H73" s="135"/>
      <c r="I73" s="136"/>
      <c r="J73" s="137" t="s">
        <v>373</v>
      </c>
      <c r="K73" s="135"/>
      <c r="L73" s="136"/>
      <c r="M73" s="137" t="s">
        <v>423</v>
      </c>
      <c r="N73" s="135"/>
      <c r="O73" s="136"/>
      <c r="P73" s="138" t="s">
        <v>10</v>
      </c>
      <c r="Q73" s="106"/>
      <c r="R73" s="110"/>
    </row>
    <row r="74" spans="1:18" ht="14.25" customHeight="1">
      <c r="A74" s="139" t="s">
        <v>11</v>
      </c>
      <c r="B74" s="140" t="s">
        <v>12</v>
      </c>
      <c r="C74" s="141"/>
      <c r="D74" s="139" t="s">
        <v>11</v>
      </c>
      <c r="E74" s="140" t="s">
        <v>12</v>
      </c>
      <c r="F74" s="141"/>
      <c r="G74" s="139" t="s">
        <v>11</v>
      </c>
      <c r="H74" s="140" t="s">
        <v>12</v>
      </c>
      <c r="I74" s="141"/>
      <c r="J74" s="139" t="s">
        <v>11</v>
      </c>
      <c r="K74" s="140" t="s">
        <v>12</v>
      </c>
      <c r="L74" s="141"/>
      <c r="M74" s="139" t="s">
        <v>11</v>
      </c>
      <c r="N74" s="140" t="s">
        <v>12</v>
      </c>
      <c r="O74" s="141"/>
      <c r="P74" s="144" t="s">
        <v>11</v>
      </c>
      <c r="Q74" s="197" t="s">
        <v>12</v>
      </c>
      <c r="R74" s="198"/>
    </row>
    <row r="75" spans="1:18" ht="14.25" customHeight="1">
      <c r="A75" s="297" t="s">
        <v>648</v>
      </c>
      <c r="B75" s="298"/>
      <c r="C75" s="100"/>
      <c r="D75" s="297" t="s">
        <v>648</v>
      </c>
      <c r="E75" s="299"/>
      <c r="F75" s="100"/>
      <c r="G75" s="297" t="s">
        <v>648</v>
      </c>
      <c r="H75" s="299"/>
      <c r="I75" s="100"/>
      <c r="J75" s="297" t="s">
        <v>648</v>
      </c>
      <c r="K75" s="299"/>
      <c r="L75" s="100"/>
      <c r="M75" s="297" t="s">
        <v>648</v>
      </c>
      <c r="N75" s="299"/>
      <c r="O75" s="100"/>
      <c r="P75" s="297" t="s">
        <v>648</v>
      </c>
      <c r="Q75" s="300"/>
      <c r="R75" s="301"/>
    </row>
    <row r="76" spans="1:18" ht="13.5">
      <c r="A76" s="320" t="s">
        <v>671</v>
      </c>
      <c r="B76" s="207"/>
      <c r="C76" s="91"/>
      <c r="D76" s="180" t="s">
        <v>532</v>
      </c>
      <c r="E76" s="207">
        <v>3450</v>
      </c>
      <c r="F76" s="91"/>
      <c r="G76" s="180" t="s">
        <v>98</v>
      </c>
      <c r="H76" s="199">
        <v>530</v>
      </c>
      <c r="I76" s="91"/>
      <c r="J76" s="320" t="s">
        <v>425</v>
      </c>
      <c r="K76" s="199"/>
      <c r="L76" s="91"/>
      <c r="M76" s="320" t="s">
        <v>425</v>
      </c>
      <c r="N76" s="199">
        <v>210</v>
      </c>
      <c r="O76" s="91"/>
      <c r="P76" s="204" t="s">
        <v>98</v>
      </c>
      <c r="Q76" s="99">
        <v>3900</v>
      </c>
      <c r="R76" s="91"/>
    </row>
    <row r="77" spans="1:18" ht="13.5">
      <c r="A77" s="320" t="s">
        <v>672</v>
      </c>
      <c r="B77" s="199"/>
      <c r="C77" s="91"/>
      <c r="D77" s="180"/>
      <c r="E77" s="207"/>
      <c r="F77" s="91"/>
      <c r="G77" s="180" t="s">
        <v>100</v>
      </c>
      <c r="H77" s="199">
        <v>720</v>
      </c>
      <c r="I77" s="91"/>
      <c r="J77" s="320" t="s">
        <v>429</v>
      </c>
      <c r="K77" s="199"/>
      <c r="L77" s="91"/>
      <c r="M77" s="320" t="s">
        <v>577</v>
      </c>
      <c r="N77" s="199">
        <v>310</v>
      </c>
      <c r="O77" s="91"/>
      <c r="P77" s="204" t="s">
        <v>727</v>
      </c>
      <c r="Q77" s="99">
        <v>5100</v>
      </c>
      <c r="R77" s="91"/>
    </row>
    <row r="78" spans="1:18" ht="13.5">
      <c r="A78" s="320" t="s">
        <v>673</v>
      </c>
      <c r="B78" s="199"/>
      <c r="C78" s="91"/>
      <c r="D78" s="180"/>
      <c r="E78" s="199"/>
      <c r="F78" s="91"/>
      <c r="G78" s="87" t="s">
        <v>99</v>
      </c>
      <c r="H78" s="199">
        <v>1410</v>
      </c>
      <c r="I78" s="91"/>
      <c r="J78" s="326" t="s">
        <v>426</v>
      </c>
      <c r="K78" s="199"/>
      <c r="L78" s="91"/>
      <c r="M78" s="326" t="s">
        <v>426</v>
      </c>
      <c r="N78" s="199">
        <v>190</v>
      </c>
      <c r="O78" s="91"/>
      <c r="P78" s="327" t="s">
        <v>100</v>
      </c>
      <c r="Q78" s="99">
        <v>2850</v>
      </c>
      <c r="R78" s="91"/>
    </row>
    <row r="79" spans="1:18" ht="13.5">
      <c r="A79" s="205" t="s">
        <v>581</v>
      </c>
      <c r="B79" s="90"/>
      <c r="C79" s="91"/>
      <c r="D79" s="86"/>
      <c r="E79" s="90"/>
      <c r="F79" s="91"/>
      <c r="G79" s="85"/>
      <c r="H79" s="90"/>
      <c r="I79" s="91"/>
      <c r="J79" s="321" t="s">
        <v>427</v>
      </c>
      <c r="K79" s="90"/>
      <c r="L79" s="91"/>
      <c r="M79" s="321" t="s">
        <v>581</v>
      </c>
      <c r="N79" s="90">
        <v>130</v>
      </c>
      <c r="O79" s="91"/>
      <c r="P79" s="89" t="s">
        <v>99</v>
      </c>
      <c r="Q79" s="94">
        <v>3200</v>
      </c>
      <c r="R79" s="91"/>
    </row>
    <row r="80" spans="1:18" ht="13.5">
      <c r="A80" s="205" t="s">
        <v>582</v>
      </c>
      <c r="B80" s="90"/>
      <c r="C80" s="91"/>
      <c r="D80" s="86"/>
      <c r="E80" s="90"/>
      <c r="F80" s="91"/>
      <c r="G80" s="85"/>
      <c r="H80" s="90"/>
      <c r="I80" s="91"/>
      <c r="J80" s="321" t="s">
        <v>428</v>
      </c>
      <c r="K80" s="90"/>
      <c r="L80" s="91"/>
      <c r="M80" s="321" t="s">
        <v>582</v>
      </c>
      <c r="N80" s="90">
        <v>40</v>
      </c>
      <c r="O80" s="91"/>
      <c r="P80" s="89" t="s">
        <v>101</v>
      </c>
      <c r="Q80" s="94">
        <v>2150</v>
      </c>
      <c r="R80" s="91"/>
    </row>
    <row r="81" spans="1:18" ht="13.5">
      <c r="A81" s="205"/>
      <c r="B81" s="302"/>
      <c r="C81" s="91"/>
      <c r="D81" s="86"/>
      <c r="E81" s="90"/>
      <c r="F81" s="91"/>
      <c r="G81" s="85"/>
      <c r="H81" s="90"/>
      <c r="I81" s="91"/>
      <c r="J81" s="321"/>
      <c r="K81" s="90"/>
      <c r="L81" s="91"/>
      <c r="M81" s="205" t="s">
        <v>430</v>
      </c>
      <c r="N81" s="90">
        <v>180</v>
      </c>
      <c r="O81" s="91"/>
      <c r="P81" s="321" t="s">
        <v>728</v>
      </c>
      <c r="Q81" s="94">
        <v>2330</v>
      </c>
      <c r="R81" s="91"/>
    </row>
    <row r="82" spans="1:18" ht="13.5">
      <c r="A82" s="320"/>
      <c r="B82" s="199"/>
      <c r="C82" s="91"/>
      <c r="D82" s="180"/>
      <c r="E82" s="199"/>
      <c r="F82" s="91"/>
      <c r="G82" s="87"/>
      <c r="H82" s="199"/>
      <c r="I82" s="91"/>
      <c r="J82" s="326"/>
      <c r="K82" s="199"/>
      <c r="L82" s="91"/>
      <c r="M82" s="321" t="s">
        <v>431</v>
      </c>
      <c r="N82" s="90">
        <v>80</v>
      </c>
      <c r="O82" s="91"/>
      <c r="P82" s="89" t="s">
        <v>108</v>
      </c>
      <c r="Q82" s="94">
        <v>220</v>
      </c>
      <c r="R82" s="91"/>
    </row>
    <row r="83" spans="1:18" ht="13.5">
      <c r="A83" s="320"/>
      <c r="B83" s="199"/>
      <c r="C83" s="91"/>
      <c r="D83" s="180"/>
      <c r="E83" s="199"/>
      <c r="F83" s="91"/>
      <c r="G83" s="87"/>
      <c r="H83" s="199"/>
      <c r="I83" s="91"/>
      <c r="J83" s="326"/>
      <c r="K83" s="199"/>
      <c r="L83" s="91"/>
      <c r="M83" s="321" t="s">
        <v>432</v>
      </c>
      <c r="N83" s="90">
        <v>300</v>
      </c>
      <c r="O83" s="91"/>
      <c r="P83" s="321"/>
      <c r="Q83" s="94"/>
      <c r="R83" s="91"/>
    </row>
    <row r="84" spans="1:18" ht="13.5">
      <c r="A84" s="320"/>
      <c r="B84" s="199"/>
      <c r="C84" s="91"/>
      <c r="D84" s="180"/>
      <c r="E84" s="199"/>
      <c r="F84" s="91"/>
      <c r="G84" s="87"/>
      <c r="H84" s="199"/>
      <c r="I84" s="91"/>
      <c r="J84" s="87"/>
      <c r="K84" s="199"/>
      <c r="L84" s="91"/>
      <c r="M84" s="321"/>
      <c r="N84" s="90"/>
      <c r="O84" s="91"/>
      <c r="P84" s="325"/>
      <c r="Q84" s="94"/>
      <c r="R84" s="91"/>
    </row>
    <row r="85" spans="1:18" ht="13.5">
      <c r="A85" s="295" t="s">
        <v>654</v>
      </c>
      <c r="B85" s="199">
        <f>SUM(B76:B84)</f>
        <v>0</v>
      </c>
      <c r="C85" s="91">
        <f>SUM(C76:C84)</f>
        <v>0</v>
      </c>
      <c r="D85" s="295" t="s">
        <v>654</v>
      </c>
      <c r="E85" s="199">
        <f>SUM(E76:E84)</f>
        <v>3450</v>
      </c>
      <c r="F85" s="91">
        <f>SUM(F76:F84)</f>
        <v>0</v>
      </c>
      <c r="G85" s="295" t="s">
        <v>654</v>
      </c>
      <c r="H85" s="199">
        <f>SUM(H76:H84)</f>
        <v>2660</v>
      </c>
      <c r="I85" s="91">
        <f>SUM(I76:I84)</f>
        <v>0</v>
      </c>
      <c r="J85" s="295" t="s">
        <v>654</v>
      </c>
      <c r="K85" s="199">
        <f>SUM(K76:K84)</f>
        <v>0</v>
      </c>
      <c r="L85" s="91">
        <f>SUM(L76:L84)</f>
        <v>0</v>
      </c>
      <c r="M85" s="295" t="s">
        <v>654</v>
      </c>
      <c r="N85" s="90">
        <f>SUM(N76:N84)</f>
        <v>1440</v>
      </c>
      <c r="O85" s="91">
        <f>SUM(O76:O84)</f>
        <v>0</v>
      </c>
      <c r="P85" s="295" t="s">
        <v>654</v>
      </c>
      <c r="Q85" s="94">
        <f>SUM(Q76:Q84)</f>
        <v>19750</v>
      </c>
      <c r="R85" s="91">
        <f>SUM(R76:R84)</f>
        <v>0</v>
      </c>
    </row>
    <row r="86" spans="1:18" ht="13.5">
      <c r="A86" s="180" t="s">
        <v>644</v>
      </c>
      <c r="B86" s="199"/>
      <c r="C86" s="91"/>
      <c r="D86" s="180" t="s">
        <v>644</v>
      </c>
      <c r="E86" s="199"/>
      <c r="F86" s="91"/>
      <c r="G86" s="180" t="s">
        <v>644</v>
      </c>
      <c r="H86" s="199"/>
      <c r="I86" s="91"/>
      <c r="J86" s="180" t="s">
        <v>644</v>
      </c>
      <c r="K86" s="199"/>
      <c r="L86" s="91"/>
      <c r="M86" s="180" t="s">
        <v>644</v>
      </c>
      <c r="N86" s="90"/>
      <c r="O86" s="91"/>
      <c r="P86" s="180" t="s">
        <v>644</v>
      </c>
      <c r="Q86" s="94"/>
      <c r="R86" s="91"/>
    </row>
    <row r="87" spans="1:18" ht="13.5">
      <c r="A87" s="86"/>
      <c r="B87" s="178"/>
      <c r="C87" s="91"/>
      <c r="D87" s="86" t="s">
        <v>102</v>
      </c>
      <c r="E87" s="178">
        <v>550</v>
      </c>
      <c r="F87" s="91"/>
      <c r="G87" s="86" t="s">
        <v>102</v>
      </c>
      <c r="H87" s="90"/>
      <c r="I87" s="91"/>
      <c r="J87" s="86"/>
      <c r="K87" s="90"/>
      <c r="L87" s="91"/>
      <c r="M87" s="86"/>
      <c r="N87" s="90"/>
      <c r="O87" s="91"/>
      <c r="P87" s="86" t="s">
        <v>103</v>
      </c>
      <c r="Q87" s="94">
        <v>4800</v>
      </c>
      <c r="R87" s="91"/>
    </row>
    <row r="88" spans="1:18" ht="13.5">
      <c r="A88" s="86"/>
      <c r="B88" s="90"/>
      <c r="C88" s="91"/>
      <c r="D88" s="86"/>
      <c r="E88" s="90"/>
      <c r="F88" s="91"/>
      <c r="G88" s="85" t="s">
        <v>104</v>
      </c>
      <c r="H88" s="90"/>
      <c r="I88" s="91"/>
      <c r="J88" s="85"/>
      <c r="K88" s="90"/>
      <c r="L88" s="91"/>
      <c r="M88" s="85"/>
      <c r="N88" s="90"/>
      <c r="O88" s="91"/>
      <c r="P88" s="85" t="s">
        <v>105</v>
      </c>
      <c r="Q88" s="94">
        <v>3250</v>
      </c>
      <c r="R88" s="91"/>
    </row>
    <row r="89" spans="1:18" ht="13.5">
      <c r="A89" s="86"/>
      <c r="B89" s="90"/>
      <c r="C89" s="91"/>
      <c r="D89" s="86"/>
      <c r="E89" s="90"/>
      <c r="F89" s="91"/>
      <c r="G89" s="85" t="s">
        <v>106</v>
      </c>
      <c r="H89" s="90"/>
      <c r="I89" s="91"/>
      <c r="J89" s="85"/>
      <c r="K89" s="90"/>
      <c r="L89" s="91"/>
      <c r="M89" s="85"/>
      <c r="N89" s="90"/>
      <c r="O89" s="91"/>
      <c r="P89" s="85"/>
      <c r="Q89" s="94"/>
      <c r="R89" s="91"/>
    </row>
    <row r="90" spans="1:18" ht="13.5">
      <c r="A90" s="86"/>
      <c r="B90" s="90"/>
      <c r="C90" s="91"/>
      <c r="D90" s="86"/>
      <c r="E90" s="90"/>
      <c r="F90" s="91"/>
      <c r="G90" s="342" t="s">
        <v>714</v>
      </c>
      <c r="H90" s="90"/>
      <c r="I90" s="91"/>
      <c r="J90" s="85"/>
      <c r="K90" s="90"/>
      <c r="L90" s="91"/>
      <c r="M90" s="85"/>
      <c r="N90" s="90"/>
      <c r="O90" s="91"/>
      <c r="P90" s="85"/>
      <c r="Q90" s="94"/>
      <c r="R90" s="91"/>
    </row>
    <row r="91" spans="1:18" ht="13.5">
      <c r="A91" s="296" t="s">
        <v>654</v>
      </c>
      <c r="B91" s="208">
        <f>SUM(B87:B90)</f>
        <v>0</v>
      </c>
      <c r="C91" s="97">
        <f>SUM(C87:C90)</f>
        <v>0</v>
      </c>
      <c r="D91" s="296" t="s">
        <v>654</v>
      </c>
      <c r="E91" s="208">
        <f>SUM(E87:E90)</f>
        <v>550</v>
      </c>
      <c r="F91" s="97">
        <f>SUM(F87:F90)</f>
        <v>0</v>
      </c>
      <c r="G91" s="296" t="s">
        <v>654</v>
      </c>
      <c r="H91" s="208">
        <f>SUM(H87:H90)</f>
        <v>0</v>
      </c>
      <c r="I91" s="97">
        <f>SUM(I87:I90)</f>
        <v>0</v>
      </c>
      <c r="J91" s="296" t="s">
        <v>654</v>
      </c>
      <c r="K91" s="208">
        <f>SUM(K87:K90)</f>
        <v>0</v>
      </c>
      <c r="L91" s="97">
        <f>SUM(L87:L90)</f>
        <v>0</v>
      </c>
      <c r="M91" s="296" t="s">
        <v>654</v>
      </c>
      <c r="N91" s="208">
        <f>SUM(N87:N90)</f>
        <v>0</v>
      </c>
      <c r="O91" s="97">
        <f>SUM(O87:O90)</f>
        <v>0</v>
      </c>
      <c r="P91" s="296" t="s">
        <v>654</v>
      </c>
      <c r="Q91" s="210">
        <f>SUM(Q87:Q90)</f>
        <v>8050</v>
      </c>
      <c r="R91" s="97">
        <f>SUM(R87:R90)</f>
        <v>0</v>
      </c>
    </row>
    <row r="92" spans="1:18" ht="14.25" thickBot="1">
      <c r="A92" s="186" t="s">
        <v>22</v>
      </c>
      <c r="B92" s="217">
        <f>SUM(B85+B91)</f>
        <v>0</v>
      </c>
      <c r="C92" s="226">
        <f>SUM(C85+C91)</f>
        <v>0</v>
      </c>
      <c r="D92" s="186" t="s">
        <v>22</v>
      </c>
      <c r="E92" s="217">
        <f>SUM(E85+E91)</f>
        <v>4000</v>
      </c>
      <c r="F92" s="226">
        <f>SUM(F85+F91)</f>
        <v>0</v>
      </c>
      <c r="G92" s="186" t="s">
        <v>22</v>
      </c>
      <c r="H92" s="217">
        <f>SUM(H85+H91)</f>
        <v>2660</v>
      </c>
      <c r="I92" s="226">
        <f>SUM(I85+I91)</f>
        <v>0</v>
      </c>
      <c r="J92" s="186" t="s">
        <v>22</v>
      </c>
      <c r="K92" s="217">
        <f>SUM(K85+K91)</f>
        <v>0</v>
      </c>
      <c r="L92" s="226">
        <f>SUM(L85+L91)</f>
        <v>0</v>
      </c>
      <c r="M92" s="186" t="s">
        <v>22</v>
      </c>
      <c r="N92" s="217">
        <f>SUM(N85+N91)</f>
        <v>1440</v>
      </c>
      <c r="O92" s="226">
        <f>SUM(O85+O91)</f>
        <v>0</v>
      </c>
      <c r="P92" s="186" t="s">
        <v>22</v>
      </c>
      <c r="Q92" s="188">
        <f>SUM(Q85+Q91)</f>
        <v>27800</v>
      </c>
      <c r="R92" s="226">
        <f>SUM(R85+R91)</f>
        <v>0</v>
      </c>
    </row>
    <row r="93" spans="1:18" ht="9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84"/>
      <c r="O93" s="2"/>
      <c r="P93" s="2"/>
      <c r="Q93" s="2"/>
      <c r="R93" s="2"/>
    </row>
    <row r="94" spans="1:18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</sheetData>
  <sheetProtection/>
  <mergeCells count="2">
    <mergeCell ref="F2:I2"/>
    <mergeCell ref="N2:O2"/>
  </mergeCells>
  <conditionalFormatting sqref="O76:O92 C8:C25 F8:F25 I8:I25 L8:L25 O8:O25 F31:F45 I31:I45 R76:R92 L31:L45 O31:O45 R8:R25 C31:C45 C51:C69 I52:I69 C76:C92 L52:L69 O52:O69 F52:F69 F76:F92 I76:I92 L76:L92 R52:R69 R31:R45">
    <cfRule type="cellIs" priority="2" dxfId="11" operator="greaterThan" stopIfTrue="1">
      <formula>B8</formula>
    </cfRule>
  </conditionalFormatting>
  <conditionalFormatting sqref="E52:E56">
    <cfRule type="cellIs" priority="1" dxfId="11" operator="greaterThan" stopIfTrue="1">
      <formula>D52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No．2</oddHeader>
    <oddFooter>&amp;C
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2"/>
  <sheetViews>
    <sheetView showGridLines="0" workbookViewId="0" topLeftCell="A1">
      <selection activeCell="S15" sqref="S15"/>
    </sheetView>
  </sheetViews>
  <sheetFormatPr defaultColWidth="8.875" defaultRowHeight="13.5"/>
  <cols>
    <col min="1" max="1" width="9.00390625" style="1" customWidth="1"/>
    <col min="2" max="2" width="7.375" style="1" customWidth="1"/>
    <col min="3" max="3" width="7.00390625" style="1" customWidth="1"/>
    <col min="4" max="4" width="9.00390625" style="1" customWidth="1"/>
    <col min="5" max="5" width="7.375" style="1" customWidth="1"/>
    <col min="6" max="6" width="7.00390625" style="1" customWidth="1"/>
    <col min="7" max="7" width="9.00390625" style="1" customWidth="1"/>
    <col min="8" max="8" width="7.375" style="1" customWidth="1"/>
    <col min="9" max="9" width="7.00390625" style="1" customWidth="1"/>
    <col min="10" max="10" width="9.00390625" style="1" customWidth="1"/>
    <col min="11" max="11" width="7.375" style="1" customWidth="1"/>
    <col min="12" max="12" width="7.00390625" style="1" customWidth="1"/>
    <col min="13" max="13" width="9.00390625" style="1" customWidth="1"/>
    <col min="14" max="14" width="7.375" style="1" customWidth="1"/>
    <col min="15" max="15" width="7.00390625" style="1" customWidth="1"/>
    <col min="16" max="16" width="9.00390625" style="1" customWidth="1"/>
    <col min="17" max="17" width="7.375" style="1" customWidth="1"/>
    <col min="18" max="18" width="7.00390625" style="1" customWidth="1"/>
    <col min="19" max="16384" width="8.875" style="1" customWidth="1"/>
  </cols>
  <sheetData>
    <row r="1" spans="1:18" ht="12.75" customHeight="1">
      <c r="A1" s="102" t="s">
        <v>0</v>
      </c>
      <c r="B1" s="103"/>
      <c r="C1" s="103"/>
      <c r="D1" s="104"/>
      <c r="E1" s="104"/>
      <c r="F1" s="105" t="s">
        <v>337</v>
      </c>
      <c r="G1" s="106"/>
      <c r="H1" s="106"/>
      <c r="I1" s="104"/>
      <c r="J1" s="107" t="s">
        <v>1</v>
      </c>
      <c r="K1" s="108" t="s">
        <v>2</v>
      </c>
      <c r="L1" s="106"/>
      <c r="M1" s="104"/>
      <c r="N1" s="108" t="s">
        <v>338</v>
      </c>
      <c r="O1" s="110"/>
      <c r="P1" s="111"/>
      <c r="Q1" s="112"/>
      <c r="R1" s="112"/>
    </row>
    <row r="2" spans="1:18" ht="25.5" customHeight="1" thickBot="1">
      <c r="A2" s="113">
        <f>'広島市中区・南区・東区・安芸区・安佐南区'!A2</f>
        <v>0</v>
      </c>
      <c r="B2" s="114"/>
      <c r="C2" s="114"/>
      <c r="D2" s="115"/>
      <c r="E2" s="116"/>
      <c r="F2" s="373" t="str">
        <f>'広島市中区・南区・東区・安芸区・安佐南区'!F2</f>
        <v>平成　　　年　　　月　　　日</v>
      </c>
      <c r="G2" s="374"/>
      <c r="H2" s="374"/>
      <c r="I2" s="375"/>
      <c r="J2" s="117">
        <f>'広島市中区・南区・東区・安芸区・安佐南区'!J2</f>
        <v>0</v>
      </c>
      <c r="K2" s="118">
        <f>'広島市中区・南区・東区・安芸区・安佐南区'!K2</f>
        <v>0</v>
      </c>
      <c r="L2" s="114"/>
      <c r="M2" s="116"/>
      <c r="N2" s="376"/>
      <c r="O2" s="377"/>
      <c r="P2" s="119"/>
      <c r="Q2" s="112"/>
      <c r="R2" s="112"/>
    </row>
    <row r="3" spans="1:18" ht="16.5" customHeight="1" thickBot="1">
      <c r="A3" s="112"/>
      <c r="B3" s="112"/>
      <c r="C3" s="112"/>
      <c r="D3" s="112"/>
      <c r="E3" s="112"/>
      <c r="F3" s="112"/>
      <c r="G3" s="120"/>
      <c r="H3" s="112"/>
      <c r="I3" s="112"/>
      <c r="J3" s="112"/>
      <c r="K3" s="112"/>
      <c r="L3" s="112"/>
      <c r="M3" s="121"/>
      <c r="N3" s="112"/>
      <c r="O3" s="112"/>
      <c r="P3" s="120" t="s">
        <v>383</v>
      </c>
      <c r="Q3" s="112"/>
      <c r="R3" s="112"/>
    </row>
    <row r="4" spans="1:18" ht="16.5" customHeight="1" thickBot="1">
      <c r="A4" s="319" t="s">
        <v>908</v>
      </c>
      <c r="B4" s="122"/>
      <c r="C4" s="123" t="s">
        <v>594</v>
      </c>
      <c r="D4" s="124" t="s">
        <v>585</v>
      </c>
      <c r="E4" s="125"/>
      <c r="F4" s="126" t="s">
        <v>4</v>
      </c>
      <c r="G4" s="127">
        <f>SUM(B23,E23,H23,K23,N23,Q23)</f>
        <v>6670</v>
      </c>
      <c r="H4" s="128" t="s">
        <v>5</v>
      </c>
      <c r="I4" s="129">
        <f>SUM(C23,F23,I23,L23,O23,R23)</f>
        <v>0</v>
      </c>
      <c r="J4" s="112"/>
      <c r="K4" s="112"/>
      <c r="L4" s="131" t="s">
        <v>367</v>
      </c>
      <c r="M4" s="132">
        <f>I4+I25+I39+I47</f>
        <v>0</v>
      </c>
      <c r="N4" s="112"/>
      <c r="O4" s="112"/>
      <c r="P4" s="133" t="s">
        <v>384</v>
      </c>
      <c r="Q4" s="112"/>
      <c r="R4" s="112"/>
    </row>
    <row r="5" spans="1:18" ht="5.25" customHeight="1" thickBot="1">
      <c r="A5" s="227"/>
      <c r="B5" s="122"/>
      <c r="C5" s="243"/>
      <c r="D5" s="244"/>
      <c r="E5" s="245"/>
      <c r="F5" s="246"/>
      <c r="G5" s="247"/>
      <c r="H5" s="248"/>
      <c r="I5" s="249"/>
      <c r="J5" s="112"/>
      <c r="K5" s="112"/>
      <c r="L5" s="112"/>
      <c r="M5" s="121"/>
      <c r="N5" s="230"/>
      <c r="O5" s="112"/>
      <c r="P5" s="112"/>
      <c r="Q5" s="112"/>
      <c r="R5" s="112"/>
    </row>
    <row r="6" spans="1:18" ht="15.75" customHeight="1">
      <c r="A6" s="134" t="s">
        <v>6</v>
      </c>
      <c r="B6" s="135"/>
      <c r="C6" s="136"/>
      <c r="D6" s="137" t="s">
        <v>7</v>
      </c>
      <c r="E6" s="135"/>
      <c r="F6" s="136"/>
      <c r="G6" s="137" t="s">
        <v>8</v>
      </c>
      <c r="H6" s="135"/>
      <c r="I6" s="136"/>
      <c r="J6" s="137" t="s">
        <v>373</v>
      </c>
      <c r="K6" s="135"/>
      <c r="L6" s="136"/>
      <c r="M6" s="137" t="s">
        <v>423</v>
      </c>
      <c r="N6" s="135"/>
      <c r="O6" s="136"/>
      <c r="P6" s="138" t="s">
        <v>10</v>
      </c>
      <c r="Q6" s="106"/>
      <c r="R6" s="110"/>
    </row>
    <row r="7" spans="1:18" ht="14.25" customHeight="1">
      <c r="A7" s="250" t="s">
        <v>11</v>
      </c>
      <c r="B7" s="251" t="s">
        <v>12</v>
      </c>
      <c r="C7" s="252"/>
      <c r="D7" s="250" t="s">
        <v>11</v>
      </c>
      <c r="E7" s="251" t="s">
        <v>12</v>
      </c>
      <c r="F7" s="252"/>
      <c r="G7" s="250" t="s">
        <v>11</v>
      </c>
      <c r="H7" s="251" t="s">
        <v>12</v>
      </c>
      <c r="I7" s="252"/>
      <c r="J7" s="250" t="s">
        <v>11</v>
      </c>
      <c r="K7" s="251" t="s">
        <v>12</v>
      </c>
      <c r="L7" s="252"/>
      <c r="M7" s="250" t="s">
        <v>11</v>
      </c>
      <c r="N7" s="251" t="s">
        <v>12</v>
      </c>
      <c r="O7" s="252"/>
      <c r="P7" s="253" t="s">
        <v>11</v>
      </c>
      <c r="Q7" s="197" t="s">
        <v>12</v>
      </c>
      <c r="R7" s="198"/>
    </row>
    <row r="8" spans="1:18" ht="13.5">
      <c r="A8" s="86" t="s">
        <v>464</v>
      </c>
      <c r="B8" s="90"/>
      <c r="C8" s="91"/>
      <c r="D8" s="254"/>
      <c r="E8" s="90"/>
      <c r="F8" s="91"/>
      <c r="G8" s="85" t="s">
        <v>729</v>
      </c>
      <c r="H8" s="90">
        <v>170</v>
      </c>
      <c r="I8" s="91"/>
      <c r="J8" s="85"/>
      <c r="K8" s="90"/>
      <c r="L8" s="91"/>
      <c r="M8" s="85"/>
      <c r="N8" s="90"/>
      <c r="O8" s="91"/>
      <c r="P8" s="85" t="s">
        <v>109</v>
      </c>
      <c r="Q8" s="94">
        <v>380</v>
      </c>
      <c r="R8" s="91"/>
    </row>
    <row r="9" spans="1:18" ht="13.5">
      <c r="A9" s="86"/>
      <c r="B9" s="90"/>
      <c r="C9" s="91"/>
      <c r="D9" s="86"/>
      <c r="E9" s="90"/>
      <c r="F9" s="91"/>
      <c r="G9" s="85" t="s">
        <v>107</v>
      </c>
      <c r="H9" s="90"/>
      <c r="I9" s="91"/>
      <c r="J9" s="85"/>
      <c r="K9" s="90"/>
      <c r="L9" s="91"/>
      <c r="M9" s="85"/>
      <c r="N9" s="90"/>
      <c r="O9" s="91"/>
      <c r="P9" s="85" t="s">
        <v>110</v>
      </c>
      <c r="Q9" s="94">
        <v>80</v>
      </c>
      <c r="R9" s="91"/>
    </row>
    <row r="10" spans="1:18" ht="13.5">
      <c r="A10" s="356" t="s">
        <v>700</v>
      </c>
      <c r="B10" s="90"/>
      <c r="C10" s="91"/>
      <c r="D10" s="86"/>
      <c r="E10" s="90"/>
      <c r="F10" s="91"/>
      <c r="G10" s="85"/>
      <c r="H10" s="90"/>
      <c r="I10" s="91"/>
      <c r="J10" s="85"/>
      <c r="K10" s="90"/>
      <c r="L10" s="91"/>
      <c r="M10" s="85"/>
      <c r="N10" s="90"/>
      <c r="O10" s="91"/>
      <c r="P10" s="85" t="s">
        <v>111</v>
      </c>
      <c r="Q10" s="94">
        <v>240</v>
      </c>
      <c r="R10" s="91"/>
    </row>
    <row r="11" spans="1:18" ht="13.5">
      <c r="A11" s="86"/>
      <c r="B11" s="90"/>
      <c r="C11" s="91"/>
      <c r="D11" s="86"/>
      <c r="E11" s="90"/>
      <c r="F11" s="91"/>
      <c r="G11" s="356" t="s">
        <v>730</v>
      </c>
      <c r="H11" s="90"/>
      <c r="I11" s="91"/>
      <c r="J11" s="85"/>
      <c r="K11" s="90"/>
      <c r="L11" s="91"/>
      <c r="M11" s="85"/>
      <c r="N11" s="90"/>
      <c r="O11" s="91"/>
      <c r="P11" s="85" t="s">
        <v>112</v>
      </c>
      <c r="Q11" s="94">
        <v>180</v>
      </c>
      <c r="R11" s="91"/>
    </row>
    <row r="12" spans="1:18" ht="13.5">
      <c r="A12" s="86"/>
      <c r="B12" s="90"/>
      <c r="C12" s="91"/>
      <c r="D12" s="86"/>
      <c r="E12" s="90"/>
      <c r="F12" s="91"/>
      <c r="G12" s="85"/>
      <c r="H12" s="90"/>
      <c r="I12" s="91"/>
      <c r="J12" s="85"/>
      <c r="K12" s="90"/>
      <c r="L12" s="91"/>
      <c r="M12" s="85"/>
      <c r="N12" s="90"/>
      <c r="O12" s="91"/>
      <c r="P12" s="85" t="s">
        <v>353</v>
      </c>
      <c r="Q12" s="94">
        <v>540</v>
      </c>
      <c r="R12" s="91"/>
    </row>
    <row r="13" spans="1:18" ht="13.5">
      <c r="A13" s="86"/>
      <c r="B13" s="90"/>
      <c r="C13" s="91"/>
      <c r="D13" s="86"/>
      <c r="E13" s="90"/>
      <c r="F13" s="91"/>
      <c r="G13" s="85"/>
      <c r="H13" s="90"/>
      <c r="I13" s="91"/>
      <c r="J13" s="85"/>
      <c r="K13" s="90"/>
      <c r="L13" s="91"/>
      <c r="M13" s="85"/>
      <c r="N13" s="90"/>
      <c r="O13" s="91"/>
      <c r="P13" s="85" t="s">
        <v>113</v>
      </c>
      <c r="Q13" s="94">
        <v>590</v>
      </c>
      <c r="R13" s="91"/>
    </row>
    <row r="14" spans="1:18" ht="13.5">
      <c r="A14" s="86"/>
      <c r="B14" s="90"/>
      <c r="C14" s="91"/>
      <c r="D14" s="86"/>
      <c r="E14" s="90"/>
      <c r="F14" s="91"/>
      <c r="G14" s="85"/>
      <c r="H14" s="90"/>
      <c r="I14" s="91"/>
      <c r="J14" s="85"/>
      <c r="K14" s="90"/>
      <c r="L14" s="91"/>
      <c r="M14" s="85"/>
      <c r="N14" s="90"/>
      <c r="O14" s="91"/>
      <c r="P14" s="85" t="s">
        <v>114</v>
      </c>
      <c r="Q14" s="94">
        <v>320</v>
      </c>
      <c r="R14" s="91"/>
    </row>
    <row r="15" spans="1:18" ht="13.5">
      <c r="A15" s="86"/>
      <c r="B15" s="90"/>
      <c r="C15" s="91"/>
      <c r="D15" s="86"/>
      <c r="E15" s="90"/>
      <c r="F15" s="91"/>
      <c r="G15" s="85"/>
      <c r="H15" s="90"/>
      <c r="I15" s="91"/>
      <c r="J15" s="85"/>
      <c r="K15" s="90"/>
      <c r="L15" s="91"/>
      <c r="M15" s="85"/>
      <c r="N15" s="90"/>
      <c r="O15" s="91"/>
      <c r="P15" s="85" t="s">
        <v>115</v>
      </c>
      <c r="Q15" s="94">
        <v>500</v>
      </c>
      <c r="R15" s="91"/>
    </row>
    <row r="16" spans="1:18" ht="13.5">
      <c r="A16" s="86"/>
      <c r="B16" s="90"/>
      <c r="C16" s="91"/>
      <c r="D16" s="86"/>
      <c r="E16" s="90"/>
      <c r="F16" s="91"/>
      <c r="G16" s="85"/>
      <c r="H16" s="90"/>
      <c r="I16" s="91"/>
      <c r="J16" s="85"/>
      <c r="K16" s="90"/>
      <c r="L16" s="91"/>
      <c r="M16" s="85"/>
      <c r="N16" s="90"/>
      <c r="O16" s="91"/>
      <c r="P16" s="85" t="s">
        <v>354</v>
      </c>
      <c r="Q16" s="94">
        <v>340</v>
      </c>
      <c r="R16" s="91"/>
    </row>
    <row r="17" spans="1:18" ht="13.5">
      <c r="A17" s="86"/>
      <c r="B17" s="90"/>
      <c r="C17" s="91"/>
      <c r="D17" s="86"/>
      <c r="E17" s="90"/>
      <c r="F17" s="91"/>
      <c r="G17" s="85"/>
      <c r="H17" s="90"/>
      <c r="I17" s="91"/>
      <c r="J17" s="85"/>
      <c r="K17" s="90"/>
      <c r="L17" s="91"/>
      <c r="M17" s="85"/>
      <c r="N17" s="90"/>
      <c r="O17" s="91"/>
      <c r="P17" s="85" t="s">
        <v>116</v>
      </c>
      <c r="Q17" s="94">
        <v>250</v>
      </c>
      <c r="R17" s="91"/>
    </row>
    <row r="18" spans="1:18" ht="13.5">
      <c r="A18" s="86"/>
      <c r="B18" s="90"/>
      <c r="C18" s="91"/>
      <c r="D18" s="86"/>
      <c r="E18" s="90"/>
      <c r="F18" s="91"/>
      <c r="G18" s="85"/>
      <c r="H18" s="90"/>
      <c r="I18" s="91"/>
      <c r="J18" s="85"/>
      <c r="K18" s="90"/>
      <c r="L18" s="91"/>
      <c r="M18" s="85"/>
      <c r="N18" s="90"/>
      <c r="O18" s="91"/>
      <c r="P18" s="85" t="s">
        <v>117</v>
      </c>
      <c r="Q18" s="94">
        <v>700</v>
      </c>
      <c r="R18" s="91"/>
    </row>
    <row r="19" spans="1:18" ht="13.5">
      <c r="A19" s="86"/>
      <c r="B19" s="90"/>
      <c r="C19" s="91"/>
      <c r="D19" s="86"/>
      <c r="E19" s="90"/>
      <c r="F19" s="91"/>
      <c r="G19" s="85"/>
      <c r="H19" s="90"/>
      <c r="I19" s="91"/>
      <c r="J19" s="85"/>
      <c r="K19" s="90"/>
      <c r="L19" s="91"/>
      <c r="M19" s="85"/>
      <c r="N19" s="90"/>
      <c r="O19" s="91"/>
      <c r="P19" s="85" t="s">
        <v>350</v>
      </c>
      <c r="Q19" s="94">
        <v>200</v>
      </c>
      <c r="R19" s="91"/>
    </row>
    <row r="20" spans="1:18" ht="13.5">
      <c r="A20" s="86"/>
      <c r="B20" s="90"/>
      <c r="C20" s="91"/>
      <c r="D20" s="86"/>
      <c r="E20" s="90"/>
      <c r="F20" s="91"/>
      <c r="G20" s="85"/>
      <c r="H20" s="90"/>
      <c r="I20" s="91"/>
      <c r="J20" s="85"/>
      <c r="K20" s="90"/>
      <c r="L20" s="91"/>
      <c r="M20" s="85"/>
      <c r="N20" s="90"/>
      <c r="O20" s="91"/>
      <c r="P20" s="85" t="s">
        <v>124</v>
      </c>
      <c r="Q20" s="94">
        <v>1500</v>
      </c>
      <c r="R20" s="91"/>
    </row>
    <row r="21" spans="1:18" ht="13.5">
      <c r="A21" s="86"/>
      <c r="B21" s="90"/>
      <c r="C21" s="91"/>
      <c r="D21" s="86"/>
      <c r="E21" s="90"/>
      <c r="F21" s="91"/>
      <c r="G21" s="85"/>
      <c r="H21" s="90"/>
      <c r="I21" s="91"/>
      <c r="J21" s="85"/>
      <c r="K21" s="90"/>
      <c r="L21" s="91"/>
      <c r="M21" s="85"/>
      <c r="N21" s="90"/>
      <c r="O21" s="91"/>
      <c r="P21" s="85" t="s">
        <v>128</v>
      </c>
      <c r="Q21" s="94">
        <v>500</v>
      </c>
      <c r="R21" s="91"/>
    </row>
    <row r="22" spans="1:18" ht="13.5">
      <c r="A22" s="182"/>
      <c r="B22" s="229"/>
      <c r="C22" s="97"/>
      <c r="D22" s="182"/>
      <c r="E22" s="229"/>
      <c r="F22" s="97"/>
      <c r="G22" s="181"/>
      <c r="H22" s="229"/>
      <c r="I22" s="97"/>
      <c r="J22" s="181"/>
      <c r="K22" s="229"/>
      <c r="L22" s="97"/>
      <c r="M22" s="181"/>
      <c r="N22" s="229"/>
      <c r="O22" s="97"/>
      <c r="P22" s="181" t="s">
        <v>129</v>
      </c>
      <c r="Q22" s="153">
        <v>180</v>
      </c>
      <c r="R22" s="91"/>
    </row>
    <row r="23" spans="1:18" ht="14.25" thickBot="1">
      <c r="A23" s="186" t="s">
        <v>22</v>
      </c>
      <c r="B23" s="217">
        <f>SUM(B8:B22)</f>
        <v>0</v>
      </c>
      <c r="C23" s="226">
        <f>SUM(C8:C22)</f>
        <v>0</v>
      </c>
      <c r="D23" s="186" t="s">
        <v>22</v>
      </c>
      <c r="E23" s="217">
        <f>SUM(E8:E22)</f>
        <v>0</v>
      </c>
      <c r="F23" s="226">
        <f>SUM(F8:F22)</f>
        <v>0</v>
      </c>
      <c r="G23" s="186" t="s">
        <v>22</v>
      </c>
      <c r="H23" s="217">
        <f>SUM(H8:H22)</f>
        <v>170</v>
      </c>
      <c r="I23" s="226">
        <f>SUM(I8:I22)</f>
        <v>0</v>
      </c>
      <c r="J23" s="186" t="s">
        <v>22</v>
      </c>
      <c r="K23" s="217">
        <f>SUM(K8:K22)</f>
        <v>0</v>
      </c>
      <c r="L23" s="226">
        <f>SUM(L8:L22)</f>
        <v>0</v>
      </c>
      <c r="M23" s="186" t="s">
        <v>22</v>
      </c>
      <c r="N23" s="217">
        <f>SUM(N8:N22)</f>
        <v>0</v>
      </c>
      <c r="O23" s="226">
        <f>SUM(O8:O22)</f>
        <v>0</v>
      </c>
      <c r="P23" s="186" t="s">
        <v>22</v>
      </c>
      <c r="Q23" s="188">
        <f>SUM(Q8:Q22)</f>
        <v>6500</v>
      </c>
      <c r="R23" s="226">
        <f>SUM(R8:R22)</f>
        <v>0</v>
      </c>
    </row>
    <row r="24" spans="1:18" ht="9" customHeight="1" thickBot="1">
      <c r="A24" s="112"/>
      <c r="B24" s="112"/>
      <c r="C24" s="112"/>
      <c r="D24" s="112"/>
      <c r="E24" s="112"/>
      <c r="F24" s="112"/>
      <c r="G24" s="120"/>
      <c r="H24" s="112"/>
      <c r="I24" s="112"/>
      <c r="J24" s="112"/>
      <c r="K24" s="112"/>
      <c r="L24" s="112"/>
      <c r="M24" s="121"/>
      <c r="N24" s="230"/>
      <c r="O24" s="112"/>
      <c r="P24" s="112"/>
      <c r="Q24" s="112"/>
      <c r="R24" s="112"/>
    </row>
    <row r="25" spans="1:18" ht="16.5" customHeight="1" thickBot="1">
      <c r="A25" s="319" t="s">
        <v>908</v>
      </c>
      <c r="B25" s="122"/>
      <c r="C25" s="123" t="s">
        <v>400</v>
      </c>
      <c r="D25" s="124" t="s">
        <v>118</v>
      </c>
      <c r="E25" s="125"/>
      <c r="F25" s="126" t="s">
        <v>4</v>
      </c>
      <c r="G25" s="127">
        <f>SUM(B37,E37,H37,K37,N37,Q37)</f>
        <v>32450</v>
      </c>
      <c r="H25" s="128" t="s">
        <v>5</v>
      </c>
      <c r="I25" s="129">
        <f>SUM(C37,F37,I37,L37,O37,R37)</f>
        <v>0</v>
      </c>
      <c r="J25" s="9"/>
      <c r="K25" s="130"/>
      <c r="L25" s="194"/>
      <c r="M25" s="195"/>
      <c r="N25" s="196"/>
      <c r="O25" s="112"/>
      <c r="P25" s="112"/>
      <c r="Q25" s="112"/>
      <c r="R25" s="112"/>
    </row>
    <row r="26" spans="1:18" ht="5.25" customHeight="1" thickBo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1:18" ht="15.75" customHeight="1">
      <c r="A27" s="134" t="s">
        <v>6</v>
      </c>
      <c r="B27" s="135"/>
      <c r="C27" s="136"/>
      <c r="D27" s="137" t="s">
        <v>7</v>
      </c>
      <c r="E27" s="135"/>
      <c r="F27" s="136"/>
      <c r="G27" s="137" t="s">
        <v>8</v>
      </c>
      <c r="H27" s="135"/>
      <c r="I27" s="136"/>
      <c r="J27" s="137" t="s">
        <v>373</v>
      </c>
      <c r="K27" s="135"/>
      <c r="L27" s="136"/>
      <c r="M27" s="137" t="s">
        <v>422</v>
      </c>
      <c r="N27" s="135"/>
      <c r="O27" s="136"/>
      <c r="P27" s="138" t="s">
        <v>10</v>
      </c>
      <c r="Q27" s="106"/>
      <c r="R27" s="110"/>
    </row>
    <row r="28" spans="1:18" ht="13.5" customHeight="1">
      <c r="A28" s="139" t="s">
        <v>11</v>
      </c>
      <c r="B28" s="140" t="s">
        <v>12</v>
      </c>
      <c r="C28" s="141"/>
      <c r="D28" s="139" t="s">
        <v>11</v>
      </c>
      <c r="E28" s="140" t="s">
        <v>12</v>
      </c>
      <c r="F28" s="141"/>
      <c r="G28" s="139" t="s">
        <v>11</v>
      </c>
      <c r="H28" s="140" t="s">
        <v>12</v>
      </c>
      <c r="I28" s="141"/>
      <c r="J28" s="139" t="s">
        <v>11</v>
      </c>
      <c r="K28" s="140" t="s">
        <v>12</v>
      </c>
      <c r="L28" s="141"/>
      <c r="M28" s="139" t="s">
        <v>11</v>
      </c>
      <c r="N28" s="140" t="s">
        <v>12</v>
      </c>
      <c r="O28" s="141"/>
      <c r="P28" s="144" t="s">
        <v>11</v>
      </c>
      <c r="Q28" s="197" t="s">
        <v>12</v>
      </c>
      <c r="R28" s="198"/>
    </row>
    <row r="29" spans="1:18" ht="12.75" customHeight="1">
      <c r="A29" s="86" t="s">
        <v>846</v>
      </c>
      <c r="B29" s="178"/>
      <c r="C29" s="91"/>
      <c r="D29" s="86" t="s">
        <v>119</v>
      </c>
      <c r="E29" s="178">
        <v>1710</v>
      </c>
      <c r="F29" s="91"/>
      <c r="G29" s="86" t="s">
        <v>119</v>
      </c>
      <c r="H29" s="90">
        <v>1160</v>
      </c>
      <c r="I29" s="91"/>
      <c r="J29" s="86" t="s">
        <v>453</v>
      </c>
      <c r="K29" s="90"/>
      <c r="L29" s="91"/>
      <c r="M29" s="205" t="s">
        <v>731</v>
      </c>
      <c r="N29" s="90">
        <v>350</v>
      </c>
      <c r="O29" s="91"/>
      <c r="P29" s="86" t="s">
        <v>732</v>
      </c>
      <c r="Q29" s="94">
        <v>5100</v>
      </c>
      <c r="R29" s="91"/>
    </row>
    <row r="30" spans="1:18" ht="12.75" customHeight="1">
      <c r="A30" s="255" t="s">
        <v>540</v>
      </c>
      <c r="B30" s="178"/>
      <c r="C30" s="91"/>
      <c r="D30" s="86" t="s">
        <v>565</v>
      </c>
      <c r="E30" s="178">
        <v>730</v>
      </c>
      <c r="F30" s="91"/>
      <c r="G30" s="85" t="s">
        <v>121</v>
      </c>
      <c r="H30" s="90">
        <v>650</v>
      </c>
      <c r="I30" s="91"/>
      <c r="J30" s="86" t="s">
        <v>454</v>
      </c>
      <c r="K30" s="90"/>
      <c r="L30" s="91"/>
      <c r="M30" s="85" t="s">
        <v>455</v>
      </c>
      <c r="N30" s="90">
        <v>450</v>
      </c>
      <c r="O30" s="91"/>
      <c r="P30" s="85" t="s">
        <v>120</v>
      </c>
      <c r="Q30" s="94">
        <v>5450</v>
      </c>
      <c r="R30" s="91"/>
    </row>
    <row r="31" spans="1:18" ht="12.75" customHeight="1">
      <c r="A31" s="86" t="s">
        <v>122</v>
      </c>
      <c r="B31" s="357" t="s">
        <v>721</v>
      </c>
      <c r="C31" s="91"/>
      <c r="D31" s="86" t="s">
        <v>120</v>
      </c>
      <c r="E31" s="90">
        <v>0</v>
      </c>
      <c r="F31" s="352"/>
      <c r="G31" s="85" t="s">
        <v>122</v>
      </c>
      <c r="H31" s="90"/>
      <c r="I31" s="91"/>
      <c r="J31" s="85" t="s">
        <v>455</v>
      </c>
      <c r="K31" s="90"/>
      <c r="L31" s="91"/>
      <c r="M31" s="85" t="s">
        <v>456</v>
      </c>
      <c r="N31" s="90">
        <v>120</v>
      </c>
      <c r="O31" s="91"/>
      <c r="P31" s="85" t="s">
        <v>123</v>
      </c>
      <c r="Q31" s="94">
        <v>2400</v>
      </c>
      <c r="R31" s="91"/>
    </row>
    <row r="32" spans="1:18" ht="12.75" customHeight="1">
      <c r="A32" s="86" t="s">
        <v>668</v>
      </c>
      <c r="B32" s="90"/>
      <c r="C32" s="91"/>
      <c r="D32" s="86" t="s">
        <v>121</v>
      </c>
      <c r="E32" s="90">
        <v>570</v>
      </c>
      <c r="F32" s="91"/>
      <c r="G32" s="85" t="s">
        <v>125</v>
      </c>
      <c r="H32" s="90">
        <v>440</v>
      </c>
      <c r="I32" s="91"/>
      <c r="J32" s="85" t="s">
        <v>456</v>
      </c>
      <c r="K32" s="90"/>
      <c r="L32" s="91"/>
      <c r="M32" s="321" t="s">
        <v>759</v>
      </c>
      <c r="N32" s="90">
        <v>260</v>
      </c>
      <c r="O32" s="91"/>
      <c r="P32" s="85" t="s">
        <v>707</v>
      </c>
      <c r="Q32" s="99">
        <v>5100</v>
      </c>
      <c r="R32" s="91"/>
    </row>
    <row r="33" spans="1:18" ht="12.75" customHeight="1">
      <c r="A33" s="86" t="s">
        <v>669</v>
      </c>
      <c r="B33" s="90"/>
      <c r="C33" s="91"/>
      <c r="D33" s="86" t="s">
        <v>122</v>
      </c>
      <c r="E33" s="90">
        <v>250</v>
      </c>
      <c r="F33" s="91"/>
      <c r="G33" s="86"/>
      <c r="H33" s="90"/>
      <c r="I33" s="91"/>
      <c r="J33" s="85" t="s">
        <v>433</v>
      </c>
      <c r="K33" s="90"/>
      <c r="L33" s="91"/>
      <c r="M33" s="85" t="s">
        <v>461</v>
      </c>
      <c r="N33" s="90">
        <v>300</v>
      </c>
      <c r="O33" s="91"/>
      <c r="P33" s="85" t="s">
        <v>127</v>
      </c>
      <c r="Q33" s="94">
        <v>6620</v>
      </c>
      <c r="R33" s="91"/>
    </row>
    <row r="34" spans="1:18" ht="12.75" customHeight="1">
      <c r="A34" s="86" t="s">
        <v>670</v>
      </c>
      <c r="B34" s="90"/>
      <c r="C34" s="91"/>
      <c r="D34" s="86" t="s">
        <v>125</v>
      </c>
      <c r="E34" s="90">
        <v>790</v>
      </c>
      <c r="F34" s="91"/>
      <c r="G34" s="86"/>
      <c r="H34" s="90"/>
      <c r="I34" s="91"/>
      <c r="J34" s="85" t="s">
        <v>457</v>
      </c>
      <c r="K34" s="90"/>
      <c r="L34" s="91"/>
      <c r="M34" s="85"/>
      <c r="N34" s="90"/>
      <c r="O34" s="91"/>
      <c r="P34" s="85"/>
      <c r="Q34" s="94"/>
      <c r="R34" s="91"/>
    </row>
    <row r="35" spans="1:18" ht="12.75" customHeight="1">
      <c r="A35" s="86"/>
      <c r="B35" s="90"/>
      <c r="C35" s="91"/>
      <c r="D35" s="86"/>
      <c r="E35" s="90"/>
      <c r="F35" s="91"/>
      <c r="G35" s="85"/>
      <c r="H35" s="90"/>
      <c r="I35" s="91"/>
      <c r="J35" s="85"/>
      <c r="K35" s="90">
        <v>0</v>
      </c>
      <c r="L35" s="91"/>
      <c r="M35" s="86" t="s">
        <v>454</v>
      </c>
      <c r="N35" s="90"/>
      <c r="O35" s="91"/>
      <c r="P35" s="86" t="s">
        <v>733</v>
      </c>
      <c r="Q35" s="90"/>
      <c r="R35" s="91"/>
    </row>
    <row r="36" spans="1:18" ht="12.75" customHeight="1">
      <c r="A36" s="182"/>
      <c r="B36" s="229"/>
      <c r="C36" s="97"/>
      <c r="D36" s="182"/>
      <c r="E36" s="229"/>
      <c r="F36" s="97"/>
      <c r="G36" s="181"/>
      <c r="H36" s="229"/>
      <c r="I36" s="97"/>
      <c r="J36" s="181"/>
      <c r="K36" s="229"/>
      <c r="L36" s="97"/>
      <c r="M36" s="181"/>
      <c r="N36" s="229"/>
      <c r="O36" s="91"/>
      <c r="P36" s="181"/>
      <c r="Q36" s="153"/>
      <c r="R36" s="97"/>
    </row>
    <row r="37" spans="1:18" ht="14.25" thickBot="1">
      <c r="A37" s="186" t="s">
        <v>22</v>
      </c>
      <c r="B37" s="217">
        <f>SUM(B29:B36)</f>
        <v>0</v>
      </c>
      <c r="C37" s="226">
        <f>SUM(C29:C36)</f>
        <v>0</v>
      </c>
      <c r="D37" s="186" t="s">
        <v>22</v>
      </c>
      <c r="E37" s="217">
        <f>SUM(E29:E36)</f>
        <v>4050</v>
      </c>
      <c r="F37" s="226">
        <f>SUM(F29:F36)</f>
        <v>0</v>
      </c>
      <c r="G37" s="186" t="s">
        <v>22</v>
      </c>
      <c r="H37" s="217">
        <f>SUM(H29:H36)</f>
        <v>2250</v>
      </c>
      <c r="I37" s="226">
        <f>SUM(I29:I36)</f>
        <v>0</v>
      </c>
      <c r="J37" s="186" t="s">
        <v>22</v>
      </c>
      <c r="K37" s="217">
        <f>SUM(K29:K36)</f>
        <v>0</v>
      </c>
      <c r="L37" s="226">
        <f>SUM(L29:L36)</f>
        <v>0</v>
      </c>
      <c r="M37" s="186" t="s">
        <v>22</v>
      </c>
      <c r="N37" s="217">
        <f>SUM(N29:N36)</f>
        <v>1480</v>
      </c>
      <c r="O37" s="226">
        <f>SUM(O29:O36)</f>
        <v>0</v>
      </c>
      <c r="P37" s="186" t="s">
        <v>22</v>
      </c>
      <c r="Q37" s="188">
        <f>SUM(Q29:Q36)</f>
        <v>24670</v>
      </c>
      <c r="R37" s="226">
        <f>SUM(R29:R36)</f>
        <v>0</v>
      </c>
    </row>
    <row r="38" spans="1:18" ht="9" customHeight="1" thickBot="1">
      <c r="A38" s="112"/>
      <c r="B38" s="112"/>
      <c r="C38" s="112"/>
      <c r="D38" s="112"/>
      <c r="E38" s="112"/>
      <c r="F38" s="112"/>
      <c r="G38" s="120"/>
      <c r="H38" s="112"/>
      <c r="I38" s="112"/>
      <c r="J38" s="112"/>
      <c r="K38" s="112"/>
      <c r="L38" s="112"/>
      <c r="M38" s="121"/>
      <c r="N38" s="230"/>
      <c r="O38" s="112"/>
      <c r="P38" s="112"/>
      <c r="Q38" s="112"/>
      <c r="R38" s="112"/>
    </row>
    <row r="39" spans="1:18" ht="16.5" customHeight="1" thickBot="1">
      <c r="A39" s="319" t="s">
        <v>908</v>
      </c>
      <c r="B39" s="122"/>
      <c r="C39" s="123" t="s">
        <v>401</v>
      </c>
      <c r="D39" s="124" t="s">
        <v>130</v>
      </c>
      <c r="E39" s="125"/>
      <c r="F39" s="126" t="s">
        <v>4</v>
      </c>
      <c r="G39" s="127">
        <f>SUM(B45,E45,H45,K45,N45,Q45)</f>
        <v>9550</v>
      </c>
      <c r="H39" s="128" t="s">
        <v>5</v>
      </c>
      <c r="I39" s="129">
        <f>SUM(C45,F45,I45,L45,O45,R45)</f>
        <v>0</v>
      </c>
      <c r="J39" s="9"/>
      <c r="K39" s="130"/>
      <c r="L39" s="194"/>
      <c r="M39" s="195"/>
      <c r="N39" s="196"/>
      <c r="O39" s="112"/>
      <c r="P39" s="112"/>
      <c r="Q39" s="112"/>
      <c r="R39" s="112"/>
    </row>
    <row r="40" spans="1:18" ht="5.25" customHeight="1" thickBo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</row>
    <row r="41" spans="1:18" ht="15.75" customHeight="1">
      <c r="A41" s="134" t="s">
        <v>6</v>
      </c>
      <c r="B41" s="135"/>
      <c r="C41" s="136"/>
      <c r="D41" s="137" t="s">
        <v>7</v>
      </c>
      <c r="E41" s="135"/>
      <c r="F41" s="136"/>
      <c r="G41" s="137" t="s">
        <v>8</v>
      </c>
      <c r="H41" s="135"/>
      <c r="I41" s="136"/>
      <c r="J41" s="137" t="s">
        <v>373</v>
      </c>
      <c r="K41" s="135"/>
      <c r="L41" s="136"/>
      <c r="M41" s="137" t="s">
        <v>434</v>
      </c>
      <c r="N41" s="135"/>
      <c r="O41" s="136"/>
      <c r="P41" s="138" t="s">
        <v>10</v>
      </c>
      <c r="Q41" s="106"/>
      <c r="R41" s="110"/>
    </row>
    <row r="42" spans="1:18" ht="14.25" customHeight="1">
      <c r="A42" s="139" t="s">
        <v>11</v>
      </c>
      <c r="B42" s="140" t="s">
        <v>12</v>
      </c>
      <c r="C42" s="141"/>
      <c r="D42" s="139" t="s">
        <v>11</v>
      </c>
      <c r="E42" s="203" t="s">
        <v>12</v>
      </c>
      <c r="F42" s="141"/>
      <c r="G42" s="139" t="s">
        <v>11</v>
      </c>
      <c r="H42" s="140" t="s">
        <v>12</v>
      </c>
      <c r="I42" s="141"/>
      <c r="J42" s="139" t="s">
        <v>11</v>
      </c>
      <c r="K42" s="140" t="s">
        <v>12</v>
      </c>
      <c r="L42" s="141"/>
      <c r="M42" s="139" t="s">
        <v>11</v>
      </c>
      <c r="N42" s="140" t="s">
        <v>12</v>
      </c>
      <c r="O42" s="141"/>
      <c r="P42" s="144" t="s">
        <v>11</v>
      </c>
      <c r="Q42" s="145" t="s">
        <v>12</v>
      </c>
      <c r="R42" s="146"/>
    </row>
    <row r="43" spans="1:18" ht="13.5" customHeight="1">
      <c r="A43" s="86" t="s">
        <v>131</v>
      </c>
      <c r="B43" s="178">
        <v>450</v>
      </c>
      <c r="C43" s="91"/>
      <c r="D43" s="256" t="s">
        <v>616</v>
      </c>
      <c r="E43" s="148"/>
      <c r="F43" s="91"/>
      <c r="G43" s="256" t="s">
        <v>132</v>
      </c>
      <c r="H43" s="90">
        <v>1000</v>
      </c>
      <c r="I43" s="91"/>
      <c r="J43" s="86"/>
      <c r="K43" s="90"/>
      <c r="L43" s="91"/>
      <c r="M43" s="86"/>
      <c r="N43" s="90"/>
      <c r="O43" s="91"/>
      <c r="P43" s="86" t="s">
        <v>538</v>
      </c>
      <c r="Q43" s="90">
        <v>2500</v>
      </c>
      <c r="R43" s="91"/>
    </row>
    <row r="44" spans="1:18" ht="13.5">
      <c r="A44" s="182"/>
      <c r="B44" s="228"/>
      <c r="C44" s="97"/>
      <c r="D44" s="358" t="s">
        <v>711</v>
      </c>
      <c r="E44" s="257"/>
      <c r="F44" s="97"/>
      <c r="G44" s="182" t="s">
        <v>134</v>
      </c>
      <c r="H44" s="229">
        <v>1500</v>
      </c>
      <c r="I44" s="91"/>
      <c r="J44" s="182"/>
      <c r="K44" s="229"/>
      <c r="L44" s="97"/>
      <c r="M44" s="182"/>
      <c r="N44" s="229"/>
      <c r="O44" s="97"/>
      <c r="P44" s="182" t="s">
        <v>133</v>
      </c>
      <c r="Q44" s="229">
        <v>4100</v>
      </c>
      <c r="R44" s="91"/>
    </row>
    <row r="45" spans="1:18" ht="14.25" thickBot="1">
      <c r="A45" s="186" t="s">
        <v>22</v>
      </c>
      <c r="B45" s="217">
        <f>SUM(B43:B44)</f>
        <v>450</v>
      </c>
      <c r="C45" s="226">
        <f>SUM(C43:C44)</f>
        <v>0</v>
      </c>
      <c r="D45" s="186" t="s">
        <v>22</v>
      </c>
      <c r="E45" s="188">
        <f>SUM(E43:E44)</f>
        <v>0</v>
      </c>
      <c r="F45" s="226">
        <f>SUM(F43:F44)</f>
        <v>0</v>
      </c>
      <c r="G45" s="186" t="s">
        <v>22</v>
      </c>
      <c r="H45" s="217">
        <f>SUM(H43:H44)</f>
        <v>2500</v>
      </c>
      <c r="I45" s="226">
        <f>SUM(I43:I44)</f>
        <v>0</v>
      </c>
      <c r="J45" s="186" t="s">
        <v>22</v>
      </c>
      <c r="K45" s="217">
        <f>SUM(K43:K44)</f>
        <v>0</v>
      </c>
      <c r="L45" s="226">
        <f>SUM(L43:L44)</f>
        <v>0</v>
      </c>
      <c r="M45" s="186" t="s">
        <v>22</v>
      </c>
      <c r="N45" s="217">
        <f>SUM(N43:N44)</f>
        <v>0</v>
      </c>
      <c r="O45" s="226">
        <f>SUM(O43:O44)</f>
        <v>0</v>
      </c>
      <c r="P45" s="186" t="s">
        <v>22</v>
      </c>
      <c r="Q45" s="217">
        <f>SUM(Q43:Q44)</f>
        <v>6600</v>
      </c>
      <c r="R45" s="226">
        <f>SUM(R43:R44)</f>
        <v>0</v>
      </c>
    </row>
    <row r="46" spans="1:18" ht="9" customHeight="1" thickBot="1">
      <c r="A46" s="112"/>
      <c r="B46" s="112"/>
      <c r="C46" s="112"/>
      <c r="D46" s="112"/>
      <c r="E46" s="112"/>
      <c r="F46" s="112"/>
      <c r="G46" s="120"/>
      <c r="H46" s="112"/>
      <c r="I46" s="112"/>
      <c r="J46" s="112"/>
      <c r="K46" s="112"/>
      <c r="L46" s="112"/>
      <c r="M46" s="121"/>
      <c r="N46" s="230"/>
      <c r="O46" s="112"/>
      <c r="P46" s="112"/>
      <c r="Q46" s="112"/>
      <c r="R46" s="112"/>
    </row>
    <row r="47" spans="1:18" ht="16.5" customHeight="1" thickBot="1">
      <c r="A47" s="319" t="s">
        <v>908</v>
      </c>
      <c r="B47" s="122"/>
      <c r="C47" s="123" t="s">
        <v>402</v>
      </c>
      <c r="D47" s="124" t="s">
        <v>339</v>
      </c>
      <c r="E47" s="125"/>
      <c r="F47" s="126" t="s">
        <v>4</v>
      </c>
      <c r="G47" s="127">
        <f>SUM(B90,E90,H90,N90,Q90)</f>
        <v>71960</v>
      </c>
      <c r="H47" s="128" t="s">
        <v>5</v>
      </c>
      <c r="I47" s="129">
        <f>SUM(C90,F90,I90,O90,R90)</f>
        <v>0</v>
      </c>
      <c r="J47" s="9"/>
      <c r="K47" s="130"/>
      <c r="L47" s="194"/>
      <c r="M47" s="195"/>
      <c r="N47" s="196"/>
      <c r="O47" s="112"/>
      <c r="P47" s="112"/>
      <c r="Q47" s="112"/>
      <c r="R47" s="112"/>
    </row>
    <row r="48" spans="1:18" ht="5.25" customHeight="1" thickBo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</row>
    <row r="49" spans="1:18" ht="15.75" customHeight="1">
      <c r="A49" s="134" t="s">
        <v>6</v>
      </c>
      <c r="B49" s="135"/>
      <c r="C49" s="136"/>
      <c r="D49" s="137" t="s">
        <v>7</v>
      </c>
      <c r="E49" s="135"/>
      <c r="F49" s="136"/>
      <c r="G49" s="137" t="s">
        <v>8</v>
      </c>
      <c r="H49" s="135"/>
      <c r="I49" s="136"/>
      <c r="J49" s="137" t="s">
        <v>434</v>
      </c>
      <c r="K49" s="135"/>
      <c r="L49" s="136"/>
      <c r="M49" s="137"/>
      <c r="N49" s="135"/>
      <c r="O49" s="136"/>
      <c r="P49" s="138" t="s">
        <v>10</v>
      </c>
      <c r="Q49" s="106"/>
      <c r="R49" s="110"/>
    </row>
    <row r="50" spans="1:18" ht="14.25" customHeight="1">
      <c r="A50" s="139" t="s">
        <v>11</v>
      </c>
      <c r="B50" s="140" t="s">
        <v>12</v>
      </c>
      <c r="C50" s="141"/>
      <c r="D50" s="139" t="s">
        <v>11</v>
      </c>
      <c r="E50" s="140" t="s">
        <v>12</v>
      </c>
      <c r="F50" s="141"/>
      <c r="G50" s="139" t="s">
        <v>11</v>
      </c>
      <c r="H50" s="140" t="s">
        <v>12</v>
      </c>
      <c r="I50" s="141"/>
      <c r="J50" s="139" t="s">
        <v>11</v>
      </c>
      <c r="K50" s="142" t="s">
        <v>12</v>
      </c>
      <c r="L50" s="258"/>
      <c r="M50" s="259" t="s">
        <v>11</v>
      </c>
      <c r="N50" s="140" t="s">
        <v>12</v>
      </c>
      <c r="O50" s="141"/>
      <c r="P50" s="144" t="s">
        <v>11</v>
      </c>
      <c r="Q50" s="145" t="s">
        <v>12</v>
      </c>
      <c r="R50" s="146"/>
    </row>
    <row r="51" spans="1:18" ht="14.25" customHeight="1">
      <c r="A51" s="149" t="s">
        <v>649</v>
      </c>
      <c r="B51" s="221"/>
      <c r="C51" s="100"/>
      <c r="D51" s="149" t="s">
        <v>649</v>
      </c>
      <c r="E51" s="260"/>
      <c r="F51" s="100"/>
      <c r="G51" s="149" t="s">
        <v>649</v>
      </c>
      <c r="H51" s="221"/>
      <c r="I51" s="100"/>
      <c r="J51" s="149" t="s">
        <v>649</v>
      </c>
      <c r="K51" s="261"/>
      <c r="L51" s="262"/>
      <c r="M51" s="263" t="s">
        <v>649</v>
      </c>
      <c r="N51" s="221"/>
      <c r="O51" s="100"/>
      <c r="P51" s="149" t="s">
        <v>649</v>
      </c>
      <c r="Q51" s="221"/>
      <c r="R51" s="223"/>
    </row>
    <row r="52" spans="1:18" ht="13.5">
      <c r="A52" s="88" t="s">
        <v>583</v>
      </c>
      <c r="B52" s="150"/>
      <c r="C52" s="91"/>
      <c r="D52" s="88" t="s">
        <v>135</v>
      </c>
      <c r="E52" s="150">
        <v>940</v>
      </c>
      <c r="F52" s="91"/>
      <c r="G52" s="88" t="s">
        <v>136</v>
      </c>
      <c r="H52" s="94">
        <v>500</v>
      </c>
      <c r="I52" s="91"/>
      <c r="J52" s="88" t="s">
        <v>856</v>
      </c>
      <c r="K52" s="264">
        <v>80</v>
      </c>
      <c r="L52" s="265"/>
      <c r="M52" s="161" t="s">
        <v>861</v>
      </c>
      <c r="N52" s="94">
        <v>120</v>
      </c>
      <c r="O52" s="91"/>
      <c r="P52" s="88" t="s">
        <v>550</v>
      </c>
      <c r="Q52" s="94">
        <v>3600</v>
      </c>
      <c r="R52" s="91"/>
    </row>
    <row r="53" spans="1:18" ht="13.5">
      <c r="A53" s="88" t="s">
        <v>584</v>
      </c>
      <c r="B53" s="150"/>
      <c r="C53" s="91"/>
      <c r="D53" s="88" t="s">
        <v>136</v>
      </c>
      <c r="E53" s="150">
        <v>490</v>
      </c>
      <c r="F53" s="91"/>
      <c r="G53" s="88" t="s">
        <v>137</v>
      </c>
      <c r="H53" s="94">
        <v>200</v>
      </c>
      <c r="I53" s="91"/>
      <c r="J53" s="88" t="s">
        <v>857</v>
      </c>
      <c r="K53" s="264">
        <v>120</v>
      </c>
      <c r="L53" s="266"/>
      <c r="M53" s="161" t="s">
        <v>862</v>
      </c>
      <c r="N53" s="94">
        <v>100</v>
      </c>
      <c r="O53" s="91"/>
      <c r="P53" s="98" t="s">
        <v>551</v>
      </c>
      <c r="Q53" s="99">
        <v>3650</v>
      </c>
      <c r="R53" s="91"/>
    </row>
    <row r="54" spans="1:18" ht="13.5">
      <c r="A54" s="88" t="s">
        <v>847</v>
      </c>
      <c r="B54" s="94"/>
      <c r="C54" s="91"/>
      <c r="D54" s="98" t="s">
        <v>137</v>
      </c>
      <c r="E54" s="151">
        <v>240</v>
      </c>
      <c r="F54" s="91"/>
      <c r="G54" s="98" t="s">
        <v>687</v>
      </c>
      <c r="H54" s="99">
        <v>100</v>
      </c>
      <c r="I54" s="91"/>
      <c r="J54" s="98" t="s">
        <v>450</v>
      </c>
      <c r="K54" s="264">
        <v>180</v>
      </c>
      <c r="L54" s="266"/>
      <c r="M54" s="163" t="s">
        <v>458</v>
      </c>
      <c r="N54" s="99">
        <v>400</v>
      </c>
      <c r="O54" s="91"/>
      <c r="P54" s="98" t="s">
        <v>552</v>
      </c>
      <c r="Q54" s="99">
        <v>3800</v>
      </c>
      <c r="R54" s="91"/>
    </row>
    <row r="55" spans="1:18" ht="13.5">
      <c r="A55" s="98" t="s">
        <v>686</v>
      </c>
      <c r="B55" s="151"/>
      <c r="C55" s="91"/>
      <c r="D55" s="98" t="s">
        <v>140</v>
      </c>
      <c r="E55" s="151">
        <v>1230</v>
      </c>
      <c r="F55" s="91"/>
      <c r="G55" s="98" t="s">
        <v>140</v>
      </c>
      <c r="H55" s="99">
        <v>640</v>
      </c>
      <c r="I55" s="91"/>
      <c r="J55" s="98" t="s">
        <v>858</v>
      </c>
      <c r="K55" s="264"/>
      <c r="L55" s="266"/>
      <c r="M55" s="163" t="s">
        <v>863</v>
      </c>
      <c r="N55" s="99">
        <v>140</v>
      </c>
      <c r="O55" s="91"/>
      <c r="P55" s="98" t="s">
        <v>553</v>
      </c>
      <c r="Q55" s="99"/>
      <c r="R55" s="91"/>
    </row>
    <row r="56" spans="1:18" ht="13.5">
      <c r="A56" s="98" t="s">
        <v>848</v>
      </c>
      <c r="B56" s="151"/>
      <c r="C56" s="91"/>
      <c r="D56" s="98" t="s">
        <v>335</v>
      </c>
      <c r="E56" s="151">
        <v>510</v>
      </c>
      <c r="F56" s="91"/>
      <c r="G56" s="98" t="s">
        <v>141</v>
      </c>
      <c r="H56" s="99">
        <v>100</v>
      </c>
      <c r="I56" s="91"/>
      <c r="J56" s="98" t="s">
        <v>859</v>
      </c>
      <c r="K56" s="264">
        <v>210</v>
      </c>
      <c r="L56" s="266"/>
      <c r="M56" s="163" t="s">
        <v>864</v>
      </c>
      <c r="N56" s="99">
        <v>350</v>
      </c>
      <c r="O56" s="91"/>
      <c r="P56" s="287" t="s">
        <v>725</v>
      </c>
      <c r="Q56" s="99">
        <v>4100</v>
      </c>
      <c r="R56" s="91"/>
    </row>
    <row r="57" spans="1:18" ht="13.5">
      <c r="A57" s="98" t="s">
        <v>849</v>
      </c>
      <c r="B57" s="151"/>
      <c r="C57" s="91"/>
      <c r="D57" s="98" t="s">
        <v>142</v>
      </c>
      <c r="E57" s="151">
        <v>1020</v>
      </c>
      <c r="F57" s="91"/>
      <c r="G57" s="98" t="s">
        <v>138</v>
      </c>
      <c r="H57" s="99">
        <v>400</v>
      </c>
      <c r="I57" s="91"/>
      <c r="J57" s="98" t="s">
        <v>868</v>
      </c>
      <c r="K57" s="264">
        <v>140</v>
      </c>
      <c r="L57" s="266"/>
      <c r="M57" s="163" t="s">
        <v>865</v>
      </c>
      <c r="N57" s="99">
        <v>50</v>
      </c>
      <c r="O57" s="91"/>
      <c r="P57" s="98" t="s">
        <v>722</v>
      </c>
      <c r="Q57" s="99">
        <v>3200</v>
      </c>
      <c r="R57" s="91"/>
    </row>
    <row r="58" spans="1:18" ht="13.5">
      <c r="A58" s="98" t="s">
        <v>684</v>
      </c>
      <c r="B58" s="151"/>
      <c r="C58" s="91"/>
      <c r="D58" s="98" t="s">
        <v>855</v>
      </c>
      <c r="E58" s="99">
        <v>440</v>
      </c>
      <c r="F58" s="91"/>
      <c r="G58" s="98" t="s">
        <v>139</v>
      </c>
      <c r="H58" s="99">
        <v>300</v>
      </c>
      <c r="I58" s="91"/>
      <c r="J58" s="98" t="s">
        <v>451</v>
      </c>
      <c r="K58" s="264"/>
      <c r="L58" s="266"/>
      <c r="M58" s="163" t="s">
        <v>854</v>
      </c>
      <c r="N58" s="99">
        <v>50</v>
      </c>
      <c r="O58" s="91"/>
      <c r="P58" s="98" t="s">
        <v>554</v>
      </c>
      <c r="Q58" s="99"/>
      <c r="R58" s="91"/>
    </row>
    <row r="59" spans="1:18" ht="13.5">
      <c r="A59" s="98" t="s">
        <v>850</v>
      </c>
      <c r="B59" s="151"/>
      <c r="C59" s="91"/>
      <c r="D59" s="98" t="s">
        <v>143</v>
      </c>
      <c r="E59" s="151">
        <v>570</v>
      </c>
      <c r="F59" s="91"/>
      <c r="G59" s="98" t="s">
        <v>142</v>
      </c>
      <c r="H59" s="99">
        <v>720</v>
      </c>
      <c r="I59" s="91"/>
      <c r="J59" s="98" t="s">
        <v>869</v>
      </c>
      <c r="K59" s="264">
        <v>130</v>
      </c>
      <c r="L59" s="266"/>
      <c r="M59" s="163" t="s">
        <v>459</v>
      </c>
      <c r="N59" s="99">
        <v>110</v>
      </c>
      <c r="O59" s="91"/>
      <c r="P59" s="98" t="s">
        <v>555</v>
      </c>
      <c r="Q59" s="99">
        <v>3550</v>
      </c>
      <c r="R59" s="91"/>
    </row>
    <row r="60" spans="1:18" ht="13.5">
      <c r="A60" s="98" t="s">
        <v>851</v>
      </c>
      <c r="B60" s="151"/>
      <c r="C60" s="91"/>
      <c r="D60" s="98" t="s">
        <v>144</v>
      </c>
      <c r="E60" s="151">
        <v>1200</v>
      </c>
      <c r="F60" s="91"/>
      <c r="G60" s="98" t="s">
        <v>143</v>
      </c>
      <c r="H60" s="99">
        <v>490</v>
      </c>
      <c r="I60" s="91"/>
      <c r="J60" s="98" t="s">
        <v>870</v>
      </c>
      <c r="K60" s="264">
        <v>130</v>
      </c>
      <c r="L60" s="266"/>
      <c r="M60" s="163" t="s">
        <v>460</v>
      </c>
      <c r="N60" s="99">
        <v>140</v>
      </c>
      <c r="O60" s="91"/>
      <c r="P60" s="98" t="s">
        <v>556</v>
      </c>
      <c r="Q60" s="99">
        <v>3600</v>
      </c>
      <c r="R60" s="91"/>
    </row>
    <row r="61" spans="1:18" ht="13.5">
      <c r="A61" s="98" t="s">
        <v>852</v>
      </c>
      <c r="B61" s="151"/>
      <c r="C61" s="91"/>
      <c r="D61" s="98" t="s">
        <v>145</v>
      </c>
      <c r="E61" s="151">
        <v>200</v>
      </c>
      <c r="F61" s="91"/>
      <c r="G61" s="98" t="s">
        <v>144</v>
      </c>
      <c r="H61" s="99">
        <v>900</v>
      </c>
      <c r="I61" s="91"/>
      <c r="J61" s="98" t="s">
        <v>860</v>
      </c>
      <c r="K61" s="264">
        <v>90</v>
      </c>
      <c r="L61" s="266"/>
      <c r="M61" s="163"/>
      <c r="N61" s="99"/>
      <c r="O61" s="91"/>
      <c r="P61" s="98" t="s">
        <v>744</v>
      </c>
      <c r="Q61" s="99">
        <v>2650</v>
      </c>
      <c r="R61" s="91"/>
    </row>
    <row r="62" spans="1:18" ht="13.5">
      <c r="A62" s="98" t="s">
        <v>853</v>
      </c>
      <c r="B62" s="151"/>
      <c r="C62" s="91"/>
      <c r="D62" s="98" t="s">
        <v>568</v>
      </c>
      <c r="E62" s="151">
        <v>300</v>
      </c>
      <c r="F62" s="91"/>
      <c r="G62" s="98" t="s">
        <v>145</v>
      </c>
      <c r="H62" s="99">
        <v>320</v>
      </c>
      <c r="I62" s="91"/>
      <c r="J62" s="287" t="s">
        <v>796</v>
      </c>
      <c r="K62" s="264">
        <v>90</v>
      </c>
      <c r="L62" s="266"/>
      <c r="M62" s="163"/>
      <c r="N62" s="99"/>
      <c r="O62" s="91"/>
      <c r="P62" s="98" t="s">
        <v>151</v>
      </c>
      <c r="Q62" s="99">
        <v>1850</v>
      </c>
      <c r="R62" s="91"/>
    </row>
    <row r="63" spans="1:18" ht="13.5">
      <c r="A63" s="98" t="s">
        <v>854</v>
      </c>
      <c r="B63" s="151"/>
      <c r="C63" s="91"/>
      <c r="D63" s="98" t="s">
        <v>146</v>
      </c>
      <c r="E63" s="151">
        <v>220</v>
      </c>
      <c r="F63" s="91"/>
      <c r="G63" s="98" t="s">
        <v>568</v>
      </c>
      <c r="H63" s="99">
        <v>560</v>
      </c>
      <c r="I63" s="91"/>
      <c r="J63" s="98" t="s">
        <v>452</v>
      </c>
      <c r="K63" s="264">
        <v>70</v>
      </c>
      <c r="L63" s="266"/>
      <c r="M63" s="163"/>
      <c r="N63" s="99"/>
      <c r="O63" s="91"/>
      <c r="P63" s="98" t="s">
        <v>708</v>
      </c>
      <c r="Q63" s="99">
        <v>4000</v>
      </c>
      <c r="R63" s="91"/>
    </row>
    <row r="64" spans="1:18" ht="13.5">
      <c r="A64" s="180" t="s">
        <v>545</v>
      </c>
      <c r="B64" s="151"/>
      <c r="C64" s="91"/>
      <c r="D64" s="98" t="s">
        <v>147</v>
      </c>
      <c r="E64" s="151">
        <v>1100</v>
      </c>
      <c r="F64" s="91"/>
      <c r="G64" s="98" t="s">
        <v>146</v>
      </c>
      <c r="H64" s="99">
        <v>600</v>
      </c>
      <c r="I64" s="91"/>
      <c r="J64" s="164"/>
      <c r="K64" s="264"/>
      <c r="L64" s="266"/>
      <c r="M64" s="163"/>
      <c r="N64" s="99"/>
      <c r="O64" s="91"/>
      <c r="P64" s="163" t="s">
        <v>797</v>
      </c>
      <c r="Q64" s="99">
        <v>3750</v>
      </c>
      <c r="R64" s="91"/>
    </row>
    <row r="65" spans="1:18" ht="13.5">
      <c r="A65" s="180" t="s">
        <v>546</v>
      </c>
      <c r="B65" s="151"/>
      <c r="C65" s="91"/>
      <c r="D65" s="98" t="s">
        <v>148</v>
      </c>
      <c r="E65" s="151">
        <v>1200</v>
      </c>
      <c r="F65" s="91"/>
      <c r="G65" s="98" t="s">
        <v>149</v>
      </c>
      <c r="H65" s="99">
        <v>340</v>
      </c>
      <c r="I65" s="91"/>
      <c r="J65" s="164"/>
      <c r="K65" s="264"/>
      <c r="L65" s="266"/>
      <c r="M65" s="163"/>
      <c r="N65" s="99"/>
      <c r="O65" s="91"/>
      <c r="P65" s="163" t="s">
        <v>557</v>
      </c>
      <c r="Q65" s="99">
        <v>2800</v>
      </c>
      <c r="R65" s="91"/>
    </row>
    <row r="66" spans="1:18" ht="13.5">
      <c r="A66" s="267"/>
      <c r="B66" s="99"/>
      <c r="C66" s="91"/>
      <c r="D66" s="98" t="s">
        <v>463</v>
      </c>
      <c r="E66" s="151">
        <v>150</v>
      </c>
      <c r="F66" s="91"/>
      <c r="G66" s="98" t="s">
        <v>147</v>
      </c>
      <c r="H66" s="99">
        <v>1330</v>
      </c>
      <c r="I66" s="91"/>
      <c r="J66" s="164"/>
      <c r="K66" s="264"/>
      <c r="L66" s="266"/>
      <c r="M66" s="163"/>
      <c r="N66" s="99"/>
      <c r="O66" s="91"/>
      <c r="P66" s="163" t="s">
        <v>349</v>
      </c>
      <c r="Q66" s="99">
        <v>560</v>
      </c>
      <c r="R66" s="91"/>
    </row>
    <row r="67" spans="1:18" ht="13.5">
      <c r="A67" s="268"/>
      <c r="B67" s="99"/>
      <c r="C67" s="91"/>
      <c r="D67" s="162"/>
      <c r="E67" s="99"/>
      <c r="F67" s="91"/>
      <c r="G67" s="98" t="s">
        <v>148</v>
      </c>
      <c r="H67" s="99">
        <v>270</v>
      </c>
      <c r="I67" s="91"/>
      <c r="J67" s="164"/>
      <c r="K67" s="264"/>
      <c r="L67" s="266"/>
      <c r="M67" s="163"/>
      <c r="N67" s="99"/>
      <c r="O67" s="91"/>
      <c r="P67" s="163"/>
      <c r="Q67" s="99"/>
      <c r="R67" s="91"/>
    </row>
    <row r="68" spans="1:18" ht="13.5">
      <c r="A68" s="180"/>
      <c r="B68" s="151"/>
      <c r="C68" s="91"/>
      <c r="D68" s="269"/>
      <c r="E68" s="99"/>
      <c r="F68" s="91"/>
      <c r="G68" s="164"/>
      <c r="H68" s="99"/>
      <c r="I68" s="91"/>
      <c r="J68" s="98"/>
      <c r="K68" s="264"/>
      <c r="L68" s="266"/>
      <c r="M68" s="163"/>
      <c r="N68" s="99"/>
      <c r="O68" s="91"/>
      <c r="P68" s="163"/>
      <c r="Q68" s="99"/>
      <c r="R68" s="91"/>
    </row>
    <row r="69" spans="1:18" ht="13.5">
      <c r="A69" s="180"/>
      <c r="B69" s="151"/>
      <c r="C69" s="91"/>
      <c r="D69" s="164"/>
      <c r="E69" s="99"/>
      <c r="F69" s="91"/>
      <c r="G69" s="164"/>
      <c r="H69" s="99"/>
      <c r="I69" s="91"/>
      <c r="J69" s="164"/>
      <c r="K69" s="264"/>
      <c r="L69" s="266"/>
      <c r="M69" s="163"/>
      <c r="N69" s="99"/>
      <c r="O69" s="91"/>
      <c r="P69" s="163"/>
      <c r="Q69" s="99"/>
      <c r="R69" s="91"/>
    </row>
    <row r="70" spans="1:18" ht="13.5">
      <c r="A70" s="180"/>
      <c r="B70" s="151"/>
      <c r="C70" s="91"/>
      <c r="D70" s="269"/>
      <c r="E70" s="99"/>
      <c r="F70" s="91"/>
      <c r="G70" s="164"/>
      <c r="H70" s="99"/>
      <c r="I70" s="91"/>
      <c r="J70" s="354" t="s">
        <v>724</v>
      </c>
      <c r="K70" s="99"/>
      <c r="L70" s="270"/>
      <c r="M70" s="271"/>
      <c r="N70" s="99"/>
      <c r="O70" s="91"/>
      <c r="P70" s="354" t="s">
        <v>724</v>
      </c>
      <c r="Q70" s="99"/>
      <c r="R70" s="91"/>
    </row>
    <row r="71" spans="1:18" ht="13.5">
      <c r="A71" s="180"/>
      <c r="B71" s="151"/>
      <c r="C71" s="91"/>
      <c r="D71" s="272"/>
      <c r="E71" s="99"/>
      <c r="F71" s="91"/>
      <c r="G71" s="164"/>
      <c r="H71" s="99"/>
      <c r="I71" s="91"/>
      <c r="J71" s="355" t="s">
        <v>723</v>
      </c>
      <c r="K71" s="99"/>
      <c r="L71" s="270"/>
      <c r="M71" s="271"/>
      <c r="N71" s="99"/>
      <c r="O71" s="91"/>
      <c r="P71" s="355" t="s">
        <v>723</v>
      </c>
      <c r="Q71" s="99"/>
      <c r="R71" s="91"/>
    </row>
    <row r="72" spans="1:18" ht="13.5">
      <c r="A72" s="98"/>
      <c r="B72" s="151"/>
      <c r="C72" s="91"/>
      <c r="D72" s="164"/>
      <c r="E72" s="99"/>
      <c r="F72" s="91"/>
      <c r="G72" s="164"/>
      <c r="H72" s="99"/>
      <c r="I72" s="91"/>
      <c r="J72" s="163"/>
      <c r="K72" s="264"/>
      <c r="L72" s="266"/>
      <c r="M72" s="163"/>
      <c r="N72" s="99"/>
      <c r="O72" s="91"/>
      <c r="P72" s="163"/>
      <c r="Q72" s="99"/>
      <c r="R72" s="91"/>
    </row>
    <row r="73" spans="1:18" ht="13.5">
      <c r="A73" s="98"/>
      <c r="B73" s="151"/>
      <c r="C73" s="91"/>
      <c r="D73" s="164"/>
      <c r="E73" s="99"/>
      <c r="F73" s="91"/>
      <c r="G73" s="308" t="s">
        <v>654</v>
      </c>
      <c r="H73" s="315">
        <f>SUM(H52:H72)</f>
        <v>7770</v>
      </c>
      <c r="I73" s="156">
        <f>SUM(I52:I72)</f>
        <v>0</v>
      </c>
      <c r="J73" s="308" t="s">
        <v>654</v>
      </c>
      <c r="K73" s="329">
        <f>SUM(K52:K72)</f>
        <v>1240</v>
      </c>
      <c r="L73" s="330">
        <f>SUM(L52:L72)</f>
        <v>0</v>
      </c>
      <c r="M73" s="331" t="s">
        <v>654</v>
      </c>
      <c r="N73" s="315">
        <f>SUM(N52:N72)</f>
        <v>1460</v>
      </c>
      <c r="O73" s="156">
        <f>SUM(O52:O72)</f>
        <v>0</v>
      </c>
      <c r="P73" s="308" t="s">
        <v>654</v>
      </c>
      <c r="Q73" s="315">
        <f>SUM(Q52:Q72)</f>
        <v>41110</v>
      </c>
      <c r="R73" s="156">
        <f>SUM(R52:R72)</f>
        <v>0</v>
      </c>
    </row>
    <row r="74" spans="1:18" ht="13.5">
      <c r="A74" s="98"/>
      <c r="B74" s="151"/>
      <c r="C74" s="91"/>
      <c r="D74" s="308" t="s">
        <v>654</v>
      </c>
      <c r="E74" s="315">
        <f>SUM(E52:E73)</f>
        <v>9810</v>
      </c>
      <c r="F74" s="156">
        <f>SUM(F52:F73)</f>
        <v>0</v>
      </c>
      <c r="G74" s="149" t="s">
        <v>620</v>
      </c>
      <c r="H74" s="94"/>
      <c r="I74" s="91"/>
      <c r="J74" s="149" t="s">
        <v>620</v>
      </c>
      <c r="K74" s="264"/>
      <c r="L74" s="266"/>
      <c r="M74" s="161"/>
      <c r="N74" s="94"/>
      <c r="O74" s="91"/>
      <c r="P74" s="149" t="s">
        <v>620</v>
      </c>
      <c r="Q74" s="94"/>
      <c r="R74" s="91"/>
    </row>
    <row r="75" spans="1:18" ht="13.5">
      <c r="A75" s="98"/>
      <c r="B75" s="151"/>
      <c r="C75" s="91"/>
      <c r="D75" s="149" t="s">
        <v>620</v>
      </c>
      <c r="E75" s="94"/>
      <c r="F75" s="91"/>
      <c r="G75" s="98" t="s">
        <v>604</v>
      </c>
      <c r="H75" s="99">
        <v>200</v>
      </c>
      <c r="I75" s="91"/>
      <c r="J75" s="98" t="s">
        <v>867</v>
      </c>
      <c r="K75" s="264">
        <v>120</v>
      </c>
      <c r="L75" s="265"/>
      <c r="M75" s="163"/>
      <c r="N75" s="99"/>
      <c r="O75" s="91"/>
      <c r="P75" s="163" t="s">
        <v>465</v>
      </c>
      <c r="Q75" s="99">
        <v>1020</v>
      </c>
      <c r="R75" s="91"/>
    </row>
    <row r="76" spans="1:18" ht="13.5">
      <c r="A76" s="308" t="s">
        <v>654</v>
      </c>
      <c r="B76" s="312">
        <f>SUM(B52:B75)</f>
        <v>0</v>
      </c>
      <c r="C76" s="156">
        <f>SUM(C52:C75)</f>
        <v>0</v>
      </c>
      <c r="D76" s="98" t="s">
        <v>465</v>
      </c>
      <c r="E76" s="99">
        <v>150</v>
      </c>
      <c r="F76" s="91"/>
      <c r="G76" s="164"/>
      <c r="H76" s="99"/>
      <c r="I76" s="91"/>
      <c r="J76" s="163"/>
      <c r="K76" s="264"/>
      <c r="L76" s="266"/>
      <c r="M76" s="163"/>
      <c r="N76" s="99"/>
      <c r="O76" s="91"/>
      <c r="P76" s="163" t="s">
        <v>352</v>
      </c>
      <c r="Q76" s="99">
        <v>100</v>
      </c>
      <c r="R76" s="91"/>
    </row>
    <row r="77" spans="1:18" ht="13.5">
      <c r="A77" s="328" t="s">
        <v>620</v>
      </c>
      <c r="B77" s="150"/>
      <c r="C77" s="91"/>
      <c r="D77" s="98" t="s">
        <v>604</v>
      </c>
      <c r="E77" s="151">
        <v>540</v>
      </c>
      <c r="F77" s="91"/>
      <c r="G77" s="164"/>
      <c r="H77" s="99"/>
      <c r="I77" s="91"/>
      <c r="J77" s="163"/>
      <c r="K77" s="264"/>
      <c r="L77" s="266"/>
      <c r="M77" s="163"/>
      <c r="N77" s="99"/>
      <c r="O77" s="91"/>
      <c r="P77" s="163" t="s">
        <v>351</v>
      </c>
      <c r="Q77" s="99">
        <v>100</v>
      </c>
      <c r="R77" s="91"/>
    </row>
    <row r="78" spans="1:18" ht="13.5">
      <c r="A78" s="98" t="s">
        <v>866</v>
      </c>
      <c r="B78" s="151"/>
      <c r="C78" s="91"/>
      <c r="D78" s="164"/>
      <c r="E78" s="99"/>
      <c r="F78" s="91"/>
      <c r="G78" s="164"/>
      <c r="H78" s="99"/>
      <c r="I78" s="91"/>
      <c r="J78" s="163"/>
      <c r="K78" s="264"/>
      <c r="L78" s="266"/>
      <c r="M78" s="163"/>
      <c r="N78" s="99"/>
      <c r="O78" s="91"/>
      <c r="P78" s="163" t="s">
        <v>558</v>
      </c>
      <c r="Q78" s="99">
        <v>180</v>
      </c>
      <c r="R78" s="91"/>
    </row>
    <row r="79" spans="1:18" ht="13.5">
      <c r="A79" s="98"/>
      <c r="B79" s="151"/>
      <c r="C79" s="91"/>
      <c r="D79" s="98"/>
      <c r="E79" s="151"/>
      <c r="F79" s="91"/>
      <c r="G79" s="164"/>
      <c r="H79" s="99"/>
      <c r="I79" s="91"/>
      <c r="J79" s="163"/>
      <c r="K79" s="264"/>
      <c r="L79" s="266"/>
      <c r="M79" s="163"/>
      <c r="N79" s="99"/>
      <c r="O79" s="91"/>
      <c r="P79" s="163" t="s">
        <v>126</v>
      </c>
      <c r="Q79" s="99">
        <v>3600</v>
      </c>
      <c r="R79" s="91"/>
    </row>
    <row r="80" spans="1:18" ht="13.5">
      <c r="A80" s="98"/>
      <c r="B80" s="151"/>
      <c r="C80" s="91"/>
      <c r="D80" s="98"/>
      <c r="E80" s="151"/>
      <c r="F80" s="91"/>
      <c r="G80" s="163"/>
      <c r="H80" s="99"/>
      <c r="I80" s="91"/>
      <c r="J80" s="163"/>
      <c r="K80" s="264"/>
      <c r="L80" s="266"/>
      <c r="M80" s="163"/>
      <c r="N80" s="99"/>
      <c r="O80" s="91"/>
      <c r="P80" s="163"/>
      <c r="Q80" s="99"/>
      <c r="R80" s="91"/>
    </row>
    <row r="81" spans="1:18" ht="13.5">
      <c r="A81" s="98"/>
      <c r="B81" s="151"/>
      <c r="C81" s="91"/>
      <c r="D81" s="98"/>
      <c r="E81" s="151"/>
      <c r="F81" s="91"/>
      <c r="G81" s="163"/>
      <c r="H81" s="99"/>
      <c r="I81" s="91"/>
      <c r="J81" s="163"/>
      <c r="K81" s="264"/>
      <c r="L81" s="266"/>
      <c r="M81" s="163"/>
      <c r="N81" s="99"/>
      <c r="O81" s="91"/>
      <c r="P81" s="163"/>
      <c r="Q81" s="99"/>
      <c r="R81" s="91"/>
    </row>
    <row r="82" spans="1:18" ht="13.5">
      <c r="A82" s="98"/>
      <c r="B82" s="151"/>
      <c r="C82" s="91"/>
      <c r="D82" s="308" t="s">
        <v>654</v>
      </c>
      <c r="E82" s="312">
        <f>SUM(E76:E81)</f>
        <v>690</v>
      </c>
      <c r="F82" s="156">
        <f>SUM(F76:F81)</f>
        <v>0</v>
      </c>
      <c r="G82" s="308" t="s">
        <v>654</v>
      </c>
      <c r="H82" s="315">
        <f>SUM(H75:H81)</f>
        <v>200</v>
      </c>
      <c r="I82" s="156">
        <f>SUM(I75:I81)</f>
        <v>0</v>
      </c>
      <c r="J82" s="163"/>
      <c r="K82" s="264"/>
      <c r="L82" s="266"/>
      <c r="M82" s="163"/>
      <c r="N82" s="99"/>
      <c r="O82" s="91"/>
      <c r="P82" s="308" t="s">
        <v>654</v>
      </c>
      <c r="Q82" s="315">
        <f>SUM(Q75:Q81)</f>
        <v>5000</v>
      </c>
      <c r="R82" s="156">
        <f>SUM(R75:R81)</f>
        <v>0</v>
      </c>
    </row>
    <row r="83" spans="1:18" ht="13.5">
      <c r="A83" s="98"/>
      <c r="B83" s="151"/>
      <c r="C83" s="91"/>
      <c r="D83" s="149" t="s">
        <v>619</v>
      </c>
      <c r="E83" s="150"/>
      <c r="F83" s="91"/>
      <c r="G83" s="149" t="s">
        <v>619</v>
      </c>
      <c r="H83" s="94"/>
      <c r="I83" s="91"/>
      <c r="J83" s="163"/>
      <c r="K83" s="264"/>
      <c r="L83" s="266"/>
      <c r="M83" s="163"/>
      <c r="N83" s="99"/>
      <c r="O83" s="91"/>
      <c r="P83" s="149" t="s">
        <v>619</v>
      </c>
      <c r="Q83" s="94"/>
      <c r="R83" s="91"/>
    </row>
    <row r="84" spans="1:18" ht="13.5">
      <c r="A84" s="98"/>
      <c r="B84" s="151"/>
      <c r="C84" s="91"/>
      <c r="D84" s="98" t="s">
        <v>152</v>
      </c>
      <c r="E84" s="151"/>
      <c r="F84" s="91"/>
      <c r="G84" s="287" t="s">
        <v>795</v>
      </c>
      <c r="H84" s="99">
        <v>580</v>
      </c>
      <c r="I84" s="91"/>
      <c r="J84" s="163"/>
      <c r="K84" s="264"/>
      <c r="L84" s="266"/>
      <c r="M84" s="163"/>
      <c r="N84" s="99"/>
      <c r="O84" s="91"/>
      <c r="P84" s="98" t="s">
        <v>156</v>
      </c>
      <c r="Q84" s="99">
        <v>470</v>
      </c>
      <c r="R84" s="91"/>
    </row>
    <row r="85" spans="1:18" ht="13.5">
      <c r="A85" s="308" t="s">
        <v>654</v>
      </c>
      <c r="B85" s="312">
        <f>SUM(B78:B84)</f>
        <v>0</v>
      </c>
      <c r="C85" s="156">
        <f>SUM(C78:C84)</f>
        <v>0</v>
      </c>
      <c r="D85" s="98"/>
      <c r="E85" s="151"/>
      <c r="F85" s="91"/>
      <c r="G85" s="98" t="s">
        <v>657</v>
      </c>
      <c r="H85" s="99">
        <v>40</v>
      </c>
      <c r="I85" s="91"/>
      <c r="J85" s="163"/>
      <c r="K85" s="264"/>
      <c r="L85" s="266"/>
      <c r="M85" s="163"/>
      <c r="N85" s="99"/>
      <c r="O85" s="91"/>
      <c r="P85" s="163" t="s">
        <v>152</v>
      </c>
      <c r="Q85" s="99">
        <v>1590</v>
      </c>
      <c r="R85" s="91"/>
    </row>
    <row r="86" spans="1:18" ht="13.5">
      <c r="A86" s="88"/>
      <c r="B86" s="150"/>
      <c r="C86" s="91"/>
      <c r="D86" s="236"/>
      <c r="E86" s="151"/>
      <c r="F86" s="91"/>
      <c r="G86" s="98" t="s">
        <v>165</v>
      </c>
      <c r="H86" s="99">
        <v>120</v>
      </c>
      <c r="I86" s="91"/>
      <c r="J86" s="163"/>
      <c r="K86" s="264"/>
      <c r="L86" s="266"/>
      <c r="M86" s="163"/>
      <c r="N86" s="99"/>
      <c r="O86" s="91"/>
      <c r="P86" s="163" t="s">
        <v>159</v>
      </c>
      <c r="Q86" s="99">
        <v>960</v>
      </c>
      <c r="R86" s="91"/>
    </row>
    <row r="87" spans="1:18" ht="13.5">
      <c r="A87" s="98"/>
      <c r="B87" s="99"/>
      <c r="C87" s="91"/>
      <c r="D87" s="98"/>
      <c r="E87" s="99"/>
      <c r="F87" s="91"/>
      <c r="G87" s="163"/>
      <c r="H87" s="99"/>
      <c r="I87" s="91"/>
      <c r="J87" s="308" t="s">
        <v>654</v>
      </c>
      <c r="K87" s="329">
        <f>SUM(K75:K86)</f>
        <v>120</v>
      </c>
      <c r="L87" s="330">
        <f>SUM(L75:L86)</f>
        <v>0</v>
      </c>
      <c r="M87" s="163"/>
      <c r="N87" s="99"/>
      <c r="O87" s="91"/>
      <c r="P87" s="163" t="s">
        <v>167</v>
      </c>
      <c r="Q87" s="99">
        <v>500</v>
      </c>
      <c r="R87" s="91"/>
    </row>
    <row r="88" spans="1:18" ht="13.5">
      <c r="A88" s="98"/>
      <c r="B88" s="99"/>
      <c r="C88" s="91"/>
      <c r="D88" s="98"/>
      <c r="E88" s="99"/>
      <c r="F88" s="91"/>
      <c r="G88" s="163"/>
      <c r="H88" s="99"/>
      <c r="I88" s="91"/>
      <c r="J88" s="332" t="s">
        <v>435</v>
      </c>
      <c r="K88" s="333">
        <f>SUM(K73+K87)</f>
        <v>1360</v>
      </c>
      <c r="L88" s="334">
        <f>SUM(L73+L87)</f>
        <v>0</v>
      </c>
      <c r="M88" s="335" t="s">
        <v>436</v>
      </c>
      <c r="N88" s="315">
        <f>SUM(N73)</f>
        <v>1460</v>
      </c>
      <c r="O88" s="156">
        <f>SUM(O73)</f>
        <v>0</v>
      </c>
      <c r="P88" s="163" t="s">
        <v>168</v>
      </c>
      <c r="Q88" s="99">
        <v>300</v>
      </c>
      <c r="R88" s="91"/>
    </row>
    <row r="89" spans="1:18" ht="13.5">
      <c r="A89" s="209"/>
      <c r="B89" s="210"/>
      <c r="C89" s="97"/>
      <c r="D89" s="225" t="s">
        <v>654</v>
      </c>
      <c r="E89" s="210">
        <f>SUM(E84:E88)</f>
        <v>0</v>
      </c>
      <c r="F89" s="97">
        <f>SUM(F84:F88)</f>
        <v>0</v>
      </c>
      <c r="G89" s="225" t="s">
        <v>654</v>
      </c>
      <c r="H89" s="210">
        <f>SUM(H84:H88)</f>
        <v>740</v>
      </c>
      <c r="I89" s="97">
        <f>SUM(I84:I88)</f>
        <v>0</v>
      </c>
      <c r="J89" s="184"/>
      <c r="K89" s="273"/>
      <c r="L89" s="274"/>
      <c r="M89" s="184"/>
      <c r="N89" s="153"/>
      <c r="O89" s="97"/>
      <c r="P89" s="225" t="s">
        <v>654</v>
      </c>
      <c r="Q89" s="210">
        <f>SUM(Q84:Q88)</f>
        <v>3820</v>
      </c>
      <c r="R89" s="97">
        <f>SUM(R84:R88)</f>
        <v>0</v>
      </c>
    </row>
    <row r="90" spans="1:18" ht="14.25" thickBot="1">
      <c r="A90" s="187" t="s">
        <v>22</v>
      </c>
      <c r="B90" s="188">
        <f>SUM(B76+B85)</f>
        <v>0</v>
      </c>
      <c r="C90" s="226">
        <f>SUM(C76+C85)</f>
        <v>0</v>
      </c>
      <c r="D90" s="187" t="s">
        <v>22</v>
      </c>
      <c r="E90" s="188">
        <f>SUM(E74+E82+E89)</f>
        <v>10500</v>
      </c>
      <c r="F90" s="226">
        <f>SUM(F74+F82+F89)</f>
        <v>0</v>
      </c>
      <c r="G90" s="187" t="s">
        <v>22</v>
      </c>
      <c r="H90" s="188">
        <f>SUM(H73+H82+H89)</f>
        <v>8710</v>
      </c>
      <c r="I90" s="226">
        <f>SUM(I73+I82+I89)</f>
        <v>0</v>
      </c>
      <c r="J90" s="187"/>
      <c r="K90" s="275"/>
      <c r="L90" s="276"/>
      <c r="M90" s="277" t="s">
        <v>22</v>
      </c>
      <c r="N90" s="188">
        <f>SUM(K88+N88)</f>
        <v>2820</v>
      </c>
      <c r="O90" s="226">
        <f>SUM(L88+O88)</f>
        <v>0</v>
      </c>
      <c r="P90" s="277" t="s">
        <v>22</v>
      </c>
      <c r="Q90" s="188">
        <f>SUM(Q73+Q82+Q89)</f>
        <v>49930</v>
      </c>
      <c r="R90" s="226">
        <f>SUM(R73+R82+R89)</f>
        <v>0</v>
      </c>
    </row>
    <row r="91" spans="1:18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ht="1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</sheetData>
  <sheetProtection/>
  <mergeCells count="2">
    <mergeCell ref="F2:I2"/>
    <mergeCell ref="N2:O2"/>
  </mergeCells>
  <conditionalFormatting sqref="C8:C23 F8:F23 L8:L23 O8:O23 I8:I23 I29:I37 L29:L37 R8:R23 C43:C45 F43:F45 L43:L45 O43:O45 I43:I45 R43:R45 I52:I90 O52:O90 C52:C90 F52:F90 R52:R90 K52:L69 K72:L90 L70:L71 F29:F37 O29:O37 R29:R34 R36:R37 C29:C30 C32:C37">
    <cfRule type="cellIs" priority="3" dxfId="11" operator="greaterThan" stopIfTrue="1">
      <formula>B8</formula>
    </cfRule>
  </conditionalFormatting>
  <conditionalFormatting sqref="R35">
    <cfRule type="cellIs" priority="2" dxfId="11" operator="greaterThan" stopIfTrue="1">
      <formula>Q35</formula>
    </cfRule>
  </conditionalFormatting>
  <conditionalFormatting sqref="B31">
    <cfRule type="cellIs" priority="7" dxfId="11" operator="greaterThan" stopIfTrue="1">
      <formula>江田島市・安芸郡・大竹市・呉市!#REF!</formula>
    </cfRule>
  </conditionalFormatting>
  <conditionalFormatting sqref="C31">
    <cfRule type="cellIs" priority="1" dxfId="11" operator="greaterThan" stopIfTrue="1">
      <formula>B31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No．3</oddHeader>
    <oddFooter>&amp;C
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5"/>
  <sheetViews>
    <sheetView workbookViewId="0" topLeftCell="A1">
      <selection activeCell="S31" sqref="S31"/>
    </sheetView>
  </sheetViews>
  <sheetFormatPr defaultColWidth="8.875" defaultRowHeight="13.5"/>
  <cols>
    <col min="1" max="1" width="9.00390625" style="1" customWidth="1"/>
    <col min="2" max="2" width="7.375" style="1" customWidth="1"/>
    <col min="3" max="3" width="7.00390625" style="1" customWidth="1"/>
    <col min="4" max="4" width="9.00390625" style="1" customWidth="1"/>
    <col min="5" max="5" width="7.375" style="1" customWidth="1"/>
    <col min="6" max="6" width="7.00390625" style="1" customWidth="1"/>
    <col min="7" max="7" width="9.00390625" style="1" customWidth="1"/>
    <col min="8" max="8" width="7.375" style="1" customWidth="1"/>
    <col min="9" max="9" width="7.00390625" style="1" customWidth="1"/>
    <col min="10" max="10" width="9.00390625" style="1" customWidth="1"/>
    <col min="11" max="11" width="7.375" style="1" customWidth="1"/>
    <col min="12" max="12" width="7.00390625" style="1" customWidth="1"/>
    <col min="13" max="13" width="9.00390625" style="1" customWidth="1"/>
    <col min="14" max="14" width="7.375" style="1" customWidth="1"/>
    <col min="15" max="15" width="7.00390625" style="1" customWidth="1"/>
    <col min="16" max="16" width="9.00390625" style="1" customWidth="1"/>
    <col min="17" max="17" width="7.375" style="1" customWidth="1"/>
    <col min="18" max="18" width="7.00390625" style="1" customWidth="1"/>
    <col min="19" max="16384" width="8.875" style="1" customWidth="1"/>
  </cols>
  <sheetData>
    <row r="1" spans="1:18" ht="12.75" customHeight="1">
      <c r="A1" s="102" t="s">
        <v>0</v>
      </c>
      <c r="B1" s="103"/>
      <c r="C1" s="103"/>
      <c r="D1" s="104"/>
      <c r="E1" s="104"/>
      <c r="F1" s="105" t="s">
        <v>337</v>
      </c>
      <c r="G1" s="106"/>
      <c r="H1" s="106"/>
      <c r="I1" s="104"/>
      <c r="J1" s="107" t="s">
        <v>1</v>
      </c>
      <c r="K1" s="108" t="s">
        <v>2</v>
      </c>
      <c r="L1" s="109"/>
      <c r="M1" s="104"/>
      <c r="N1" s="108" t="s">
        <v>338</v>
      </c>
      <c r="O1" s="110"/>
      <c r="P1" s="111"/>
      <c r="Q1" s="112"/>
      <c r="R1" s="112"/>
    </row>
    <row r="2" spans="1:18" ht="25.5" customHeight="1" thickBot="1">
      <c r="A2" s="113">
        <f>'広島市中区・南区・東区・安芸区・安佐南区'!A2</f>
        <v>0</v>
      </c>
      <c r="B2" s="114"/>
      <c r="C2" s="114"/>
      <c r="D2" s="115"/>
      <c r="E2" s="116"/>
      <c r="F2" s="373" t="str">
        <f>'広島市中区・南区・東区・安芸区・安佐南区'!F2</f>
        <v>平成　　　年　　　月　　　日</v>
      </c>
      <c r="G2" s="374"/>
      <c r="H2" s="374"/>
      <c r="I2" s="375"/>
      <c r="J2" s="117">
        <f>'広島市中区・南区・東区・安芸区・安佐南区'!J2</f>
        <v>0</v>
      </c>
      <c r="K2" s="118">
        <f>'広島市中区・南区・東区・安芸区・安佐南区'!K2</f>
        <v>0</v>
      </c>
      <c r="L2" s="114"/>
      <c r="M2" s="116"/>
      <c r="N2" s="376"/>
      <c r="O2" s="377"/>
      <c r="P2" s="119"/>
      <c r="Q2" s="112"/>
      <c r="R2" s="112"/>
    </row>
    <row r="3" spans="1:18" ht="16.5" customHeight="1" thickBot="1">
      <c r="A3" s="112"/>
      <c r="B3" s="112"/>
      <c r="C3" s="112"/>
      <c r="D3" s="112"/>
      <c r="E3" s="112"/>
      <c r="F3" s="112"/>
      <c r="G3" s="120"/>
      <c r="H3" s="112"/>
      <c r="I3" s="112"/>
      <c r="J3" s="112"/>
      <c r="K3" s="112"/>
      <c r="L3" s="112"/>
      <c r="M3" s="121"/>
      <c r="N3" s="112"/>
      <c r="O3" s="112"/>
      <c r="P3" s="120" t="s">
        <v>383</v>
      </c>
      <c r="Q3" s="112"/>
      <c r="R3" s="112"/>
    </row>
    <row r="4" spans="1:18" ht="16.5" customHeight="1" thickBot="1">
      <c r="A4" s="319" t="s">
        <v>908</v>
      </c>
      <c r="B4" s="122"/>
      <c r="C4" s="123" t="s">
        <v>379</v>
      </c>
      <c r="D4" s="124" t="s">
        <v>170</v>
      </c>
      <c r="E4" s="125"/>
      <c r="F4" s="126" t="s">
        <v>4</v>
      </c>
      <c r="G4" s="127">
        <f>SUM(B25,E25,H25,K25,N25,Q25)</f>
        <v>51020</v>
      </c>
      <c r="H4" s="128" t="s">
        <v>5</v>
      </c>
      <c r="I4" s="129">
        <f>SUM(C25,F25,I25,L25,O25,R25)</f>
        <v>0</v>
      </c>
      <c r="J4" s="9"/>
      <c r="K4" s="130"/>
      <c r="L4" s="131" t="s">
        <v>367</v>
      </c>
      <c r="M4" s="132">
        <f>I4+I27+I38+I53+I71</f>
        <v>0</v>
      </c>
      <c r="N4" s="112"/>
      <c r="O4" s="112"/>
      <c r="P4" s="133" t="s">
        <v>384</v>
      </c>
      <c r="Q4" s="112"/>
      <c r="R4" s="112"/>
    </row>
    <row r="5" spans="1:18" ht="5.25" customHeight="1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18" ht="15.75" customHeight="1">
      <c r="A6" s="134" t="s">
        <v>6</v>
      </c>
      <c r="B6" s="135"/>
      <c r="C6" s="136"/>
      <c r="D6" s="137" t="s">
        <v>7</v>
      </c>
      <c r="E6" s="135"/>
      <c r="F6" s="136"/>
      <c r="G6" s="137" t="s">
        <v>8</v>
      </c>
      <c r="H6" s="135"/>
      <c r="I6" s="136"/>
      <c r="J6" s="137" t="s">
        <v>373</v>
      </c>
      <c r="K6" s="135"/>
      <c r="L6" s="136"/>
      <c r="M6" s="137" t="s">
        <v>9</v>
      </c>
      <c r="N6" s="135"/>
      <c r="O6" s="136"/>
      <c r="P6" s="138" t="s">
        <v>10</v>
      </c>
      <c r="Q6" s="106"/>
      <c r="R6" s="110"/>
    </row>
    <row r="7" spans="1:18" ht="14.25" customHeight="1">
      <c r="A7" s="139" t="s">
        <v>11</v>
      </c>
      <c r="B7" s="140" t="s">
        <v>12</v>
      </c>
      <c r="C7" s="141"/>
      <c r="D7" s="139" t="s">
        <v>11</v>
      </c>
      <c r="E7" s="140" t="s">
        <v>12</v>
      </c>
      <c r="F7" s="141"/>
      <c r="G7" s="139" t="s">
        <v>11</v>
      </c>
      <c r="H7" s="140" t="s">
        <v>12</v>
      </c>
      <c r="I7" s="141"/>
      <c r="J7" s="139" t="s">
        <v>11</v>
      </c>
      <c r="K7" s="140" t="s">
        <v>12</v>
      </c>
      <c r="L7" s="141"/>
      <c r="M7" s="139" t="s">
        <v>11</v>
      </c>
      <c r="N7" s="140" t="s">
        <v>12</v>
      </c>
      <c r="O7" s="141"/>
      <c r="P7" s="144" t="s">
        <v>11</v>
      </c>
      <c r="Q7" s="145" t="s">
        <v>12</v>
      </c>
      <c r="R7" s="146"/>
    </row>
    <row r="8" spans="1:18" ht="13.5">
      <c r="A8" s="86" t="s">
        <v>871</v>
      </c>
      <c r="B8" s="178"/>
      <c r="C8" s="91"/>
      <c r="D8" s="86" t="s">
        <v>547</v>
      </c>
      <c r="E8" s="178">
        <v>2080</v>
      </c>
      <c r="F8" s="91"/>
      <c r="G8" s="86" t="s">
        <v>171</v>
      </c>
      <c r="H8" s="90">
        <v>1450</v>
      </c>
      <c r="I8" s="91"/>
      <c r="J8" s="86"/>
      <c r="K8" s="90"/>
      <c r="L8" s="91"/>
      <c r="M8" s="86"/>
      <c r="N8" s="90"/>
      <c r="O8" s="91"/>
      <c r="P8" s="86" t="s">
        <v>605</v>
      </c>
      <c r="Q8" s="90">
        <v>6900</v>
      </c>
      <c r="R8" s="91"/>
    </row>
    <row r="9" spans="1:18" ht="13.5">
      <c r="A9" s="205" t="s">
        <v>655</v>
      </c>
      <c r="B9" s="178"/>
      <c r="C9" s="91"/>
      <c r="D9" s="86" t="s">
        <v>176</v>
      </c>
      <c r="E9" s="178">
        <v>800</v>
      </c>
      <c r="F9" s="91"/>
      <c r="G9" s="86" t="s">
        <v>172</v>
      </c>
      <c r="H9" s="90">
        <v>1150</v>
      </c>
      <c r="I9" s="91"/>
      <c r="J9" s="86"/>
      <c r="K9" s="90"/>
      <c r="L9" s="91"/>
      <c r="M9" s="86"/>
      <c r="N9" s="90"/>
      <c r="O9" s="91"/>
      <c r="P9" s="86" t="s">
        <v>173</v>
      </c>
      <c r="Q9" s="90">
        <v>3570</v>
      </c>
      <c r="R9" s="91"/>
    </row>
    <row r="10" spans="1:18" ht="13.5">
      <c r="A10" s="205" t="s">
        <v>666</v>
      </c>
      <c r="B10" s="178"/>
      <c r="C10" s="91"/>
      <c r="D10" s="86" t="s">
        <v>179</v>
      </c>
      <c r="E10" s="178">
        <v>240</v>
      </c>
      <c r="F10" s="91"/>
      <c r="G10" s="86" t="s">
        <v>462</v>
      </c>
      <c r="H10" s="90">
        <v>1220</v>
      </c>
      <c r="I10" s="91"/>
      <c r="J10" s="86"/>
      <c r="K10" s="90"/>
      <c r="L10" s="91"/>
      <c r="M10" s="86"/>
      <c r="N10" s="90"/>
      <c r="O10" s="91"/>
      <c r="P10" s="86" t="s">
        <v>175</v>
      </c>
      <c r="Q10" s="90">
        <v>3880</v>
      </c>
      <c r="R10" s="91"/>
    </row>
    <row r="11" spans="1:18" ht="13.5">
      <c r="A11" s="86"/>
      <c r="B11" s="178"/>
      <c r="C11" s="91"/>
      <c r="D11" s="86" t="s">
        <v>182</v>
      </c>
      <c r="E11" s="178">
        <v>670</v>
      </c>
      <c r="F11" s="91"/>
      <c r="G11" s="86" t="s">
        <v>177</v>
      </c>
      <c r="H11" s="90">
        <v>50</v>
      </c>
      <c r="I11" s="91"/>
      <c r="J11" s="86"/>
      <c r="K11" s="90"/>
      <c r="L11" s="91"/>
      <c r="M11" s="86"/>
      <c r="N11" s="90"/>
      <c r="O11" s="91"/>
      <c r="P11" s="86" t="s">
        <v>178</v>
      </c>
      <c r="Q11" s="90">
        <v>2230</v>
      </c>
      <c r="R11" s="91"/>
    </row>
    <row r="12" spans="1:18" ht="13.5">
      <c r="A12" s="86"/>
      <c r="B12" s="178"/>
      <c r="C12" s="91"/>
      <c r="D12" s="86" t="s">
        <v>184</v>
      </c>
      <c r="E12" s="178">
        <v>580</v>
      </c>
      <c r="F12" s="91"/>
      <c r="G12" s="86" t="s">
        <v>180</v>
      </c>
      <c r="H12" s="90">
        <v>220</v>
      </c>
      <c r="I12" s="91"/>
      <c r="J12" s="86"/>
      <c r="K12" s="90"/>
      <c r="L12" s="91"/>
      <c r="M12" s="86"/>
      <c r="N12" s="90"/>
      <c r="O12" s="91"/>
      <c r="P12" s="86" t="s">
        <v>181</v>
      </c>
      <c r="Q12" s="90">
        <v>3370</v>
      </c>
      <c r="R12" s="91"/>
    </row>
    <row r="13" spans="1:18" ht="13.5">
      <c r="A13" s="86"/>
      <c r="B13" s="178"/>
      <c r="C13" s="91"/>
      <c r="D13" s="86"/>
      <c r="E13" s="178"/>
      <c r="F13" s="91"/>
      <c r="G13" s="86" t="s">
        <v>638</v>
      </c>
      <c r="H13" s="90">
        <v>670</v>
      </c>
      <c r="I13" s="91"/>
      <c r="J13" s="86"/>
      <c r="K13" s="90"/>
      <c r="L13" s="91"/>
      <c r="M13" s="86"/>
      <c r="N13" s="90"/>
      <c r="O13" s="91"/>
      <c r="P13" s="86" t="s">
        <v>183</v>
      </c>
      <c r="Q13" s="90">
        <v>2000</v>
      </c>
      <c r="R13" s="91"/>
    </row>
    <row r="14" spans="1:18" ht="13.5">
      <c r="A14" s="86"/>
      <c r="B14" s="178"/>
      <c r="C14" s="91"/>
      <c r="D14" s="86"/>
      <c r="E14" s="178"/>
      <c r="F14" s="91"/>
      <c r="G14" s="86" t="s">
        <v>153</v>
      </c>
      <c r="H14" s="90">
        <v>1100</v>
      </c>
      <c r="I14" s="91"/>
      <c r="J14" s="86"/>
      <c r="K14" s="90"/>
      <c r="L14" s="91"/>
      <c r="M14" s="86"/>
      <c r="N14" s="90"/>
      <c r="O14" s="91"/>
      <c r="P14" s="86" t="s">
        <v>174</v>
      </c>
      <c r="Q14" s="90">
        <v>3650</v>
      </c>
      <c r="R14" s="91"/>
    </row>
    <row r="15" spans="1:18" ht="13.5">
      <c r="A15" s="86"/>
      <c r="B15" s="178"/>
      <c r="C15" s="91"/>
      <c r="D15" s="86"/>
      <c r="E15" s="178"/>
      <c r="F15" s="91"/>
      <c r="G15" s="86"/>
      <c r="H15" s="90"/>
      <c r="I15" s="91"/>
      <c r="J15" s="86"/>
      <c r="K15" s="90"/>
      <c r="L15" s="91"/>
      <c r="M15" s="86"/>
      <c r="N15" s="90"/>
      <c r="O15" s="91"/>
      <c r="P15" s="86" t="s">
        <v>645</v>
      </c>
      <c r="Q15" s="90">
        <v>950</v>
      </c>
      <c r="R15" s="91"/>
    </row>
    <row r="16" spans="1:18" ht="13.5">
      <c r="A16" s="86"/>
      <c r="B16" s="178"/>
      <c r="C16" s="91"/>
      <c r="D16" s="86"/>
      <c r="E16" s="178"/>
      <c r="F16" s="91"/>
      <c r="G16" s="86"/>
      <c r="H16" s="90"/>
      <c r="I16" s="91"/>
      <c r="J16" s="86"/>
      <c r="K16" s="90"/>
      <c r="L16" s="91"/>
      <c r="M16" s="86"/>
      <c r="N16" s="90"/>
      <c r="O16" s="91"/>
      <c r="P16" s="86" t="s">
        <v>646</v>
      </c>
      <c r="Q16" s="90">
        <v>2350</v>
      </c>
      <c r="R16" s="91"/>
    </row>
    <row r="17" spans="1:18" ht="13.5">
      <c r="A17" s="86"/>
      <c r="B17" s="178"/>
      <c r="C17" s="91"/>
      <c r="D17" s="86"/>
      <c r="E17" s="178"/>
      <c r="F17" s="91"/>
      <c r="G17" s="85"/>
      <c r="H17" s="90"/>
      <c r="I17" s="91"/>
      <c r="J17" s="85"/>
      <c r="K17" s="90"/>
      <c r="L17" s="91"/>
      <c r="M17" s="85"/>
      <c r="N17" s="90"/>
      <c r="O17" s="91"/>
      <c r="P17" s="205" t="s">
        <v>749</v>
      </c>
      <c r="Q17" s="90">
        <v>6200</v>
      </c>
      <c r="R17" s="91"/>
    </row>
    <row r="18" spans="1:18" ht="13.5">
      <c r="A18" s="86"/>
      <c r="B18" s="178"/>
      <c r="C18" s="91"/>
      <c r="D18" s="86"/>
      <c r="E18" s="178"/>
      <c r="F18" s="91"/>
      <c r="G18" s="85"/>
      <c r="H18" s="90"/>
      <c r="I18" s="91"/>
      <c r="J18" s="85"/>
      <c r="K18" s="90"/>
      <c r="L18" s="91"/>
      <c r="M18" s="85"/>
      <c r="N18" s="90"/>
      <c r="O18" s="91"/>
      <c r="P18" s="86" t="s">
        <v>185</v>
      </c>
      <c r="Q18" s="90"/>
      <c r="R18" s="91"/>
    </row>
    <row r="19" spans="1:18" ht="13.5">
      <c r="A19" s="86"/>
      <c r="B19" s="178"/>
      <c r="C19" s="91"/>
      <c r="D19" s="86"/>
      <c r="E19" s="178"/>
      <c r="F19" s="91"/>
      <c r="G19" s="85"/>
      <c r="H19" s="90"/>
      <c r="I19" s="91"/>
      <c r="J19" s="85"/>
      <c r="K19" s="90"/>
      <c r="L19" s="91"/>
      <c r="M19" s="85"/>
      <c r="N19" s="90"/>
      <c r="O19" s="91"/>
      <c r="P19" s="86" t="s">
        <v>186</v>
      </c>
      <c r="Q19" s="90">
        <v>680</v>
      </c>
      <c r="R19" s="91"/>
    </row>
    <row r="20" spans="1:18" ht="13.5">
      <c r="A20" s="86"/>
      <c r="B20" s="178"/>
      <c r="C20" s="91"/>
      <c r="D20" s="86"/>
      <c r="E20" s="178"/>
      <c r="F20" s="91"/>
      <c r="G20" s="85"/>
      <c r="H20" s="90"/>
      <c r="I20" s="91"/>
      <c r="J20" s="85"/>
      <c r="K20" s="90"/>
      <c r="L20" s="91"/>
      <c r="M20" s="85"/>
      <c r="N20" s="90"/>
      <c r="O20" s="91"/>
      <c r="P20" s="86" t="s">
        <v>187</v>
      </c>
      <c r="Q20" s="90">
        <v>940</v>
      </c>
      <c r="R20" s="91"/>
    </row>
    <row r="21" spans="1:18" ht="13.5">
      <c r="A21" s="86"/>
      <c r="B21" s="178"/>
      <c r="C21" s="91"/>
      <c r="D21" s="86"/>
      <c r="E21" s="178"/>
      <c r="F21" s="91"/>
      <c r="G21" s="85"/>
      <c r="H21" s="90"/>
      <c r="I21" s="91"/>
      <c r="J21" s="85"/>
      <c r="K21" s="90"/>
      <c r="L21" s="91"/>
      <c r="M21" s="85"/>
      <c r="N21" s="90"/>
      <c r="O21" s="91"/>
      <c r="P21" s="86" t="s">
        <v>188</v>
      </c>
      <c r="Q21" s="90">
        <v>730</v>
      </c>
      <c r="R21" s="91"/>
    </row>
    <row r="22" spans="1:18" ht="13.5">
      <c r="A22" s="86"/>
      <c r="B22" s="178"/>
      <c r="C22" s="91"/>
      <c r="D22" s="86"/>
      <c r="E22" s="178"/>
      <c r="F22" s="91"/>
      <c r="G22" s="85"/>
      <c r="H22" s="90"/>
      <c r="I22" s="91"/>
      <c r="J22" s="85"/>
      <c r="K22" s="90"/>
      <c r="L22" s="91"/>
      <c r="M22" s="85"/>
      <c r="N22" s="90"/>
      <c r="O22" s="91"/>
      <c r="P22" s="86" t="s">
        <v>189</v>
      </c>
      <c r="Q22" s="90">
        <v>940</v>
      </c>
      <c r="R22" s="91"/>
    </row>
    <row r="23" spans="1:18" ht="13.5">
      <c r="A23" s="86"/>
      <c r="B23" s="178"/>
      <c r="C23" s="91"/>
      <c r="D23" s="86"/>
      <c r="E23" s="178"/>
      <c r="F23" s="91"/>
      <c r="G23" s="85"/>
      <c r="H23" s="90"/>
      <c r="I23" s="91"/>
      <c r="J23" s="85"/>
      <c r="K23" s="90"/>
      <c r="L23" s="91"/>
      <c r="M23" s="85"/>
      <c r="N23" s="90"/>
      <c r="O23" s="91"/>
      <c r="P23" s="86" t="s">
        <v>154</v>
      </c>
      <c r="Q23" s="90">
        <v>2400</v>
      </c>
      <c r="R23" s="91"/>
    </row>
    <row r="24" spans="1:18" ht="13.5">
      <c r="A24" s="182"/>
      <c r="B24" s="229"/>
      <c r="C24" s="97"/>
      <c r="D24" s="182"/>
      <c r="E24" s="229"/>
      <c r="F24" s="97"/>
      <c r="G24" s="181"/>
      <c r="H24" s="229"/>
      <c r="I24" s="97"/>
      <c r="J24" s="181"/>
      <c r="K24" s="229"/>
      <c r="L24" s="97"/>
      <c r="M24" s="181"/>
      <c r="N24" s="229"/>
      <c r="O24" s="97"/>
      <c r="P24" s="181"/>
      <c r="Q24" s="215"/>
      <c r="R24" s="97"/>
    </row>
    <row r="25" spans="1:18" ht="14.25" thickBot="1">
      <c r="A25" s="186" t="s">
        <v>22</v>
      </c>
      <c r="B25" s="217">
        <f>SUM(B8:B24)</f>
        <v>0</v>
      </c>
      <c r="C25" s="226">
        <f>SUM(C8:C24)</f>
        <v>0</v>
      </c>
      <c r="D25" s="186" t="s">
        <v>22</v>
      </c>
      <c r="E25" s="217">
        <f>SUM(E8:E24)</f>
        <v>4370</v>
      </c>
      <c r="F25" s="226">
        <f>SUM(F8:F24)</f>
        <v>0</v>
      </c>
      <c r="G25" s="186" t="s">
        <v>22</v>
      </c>
      <c r="H25" s="217">
        <f>SUM(H8:H24)</f>
        <v>5860</v>
      </c>
      <c r="I25" s="226">
        <f>SUM(I8:I24)</f>
        <v>0</v>
      </c>
      <c r="J25" s="186" t="s">
        <v>22</v>
      </c>
      <c r="K25" s="217">
        <f>SUM(K8:K24)</f>
        <v>0</v>
      </c>
      <c r="L25" s="226">
        <f>SUM(L8:L24)</f>
        <v>0</v>
      </c>
      <c r="M25" s="186" t="s">
        <v>22</v>
      </c>
      <c r="N25" s="217">
        <f>SUM(N8:N24)</f>
        <v>0</v>
      </c>
      <c r="O25" s="226">
        <f>SUM(O8:O24)</f>
        <v>0</v>
      </c>
      <c r="P25" s="186" t="s">
        <v>22</v>
      </c>
      <c r="Q25" s="217">
        <f>SUM(Q8:Q24)</f>
        <v>40790</v>
      </c>
      <c r="R25" s="226">
        <f>SUM(R8:R24)</f>
        <v>0</v>
      </c>
    </row>
    <row r="26" spans="1:18" ht="9" customHeight="1" thickBot="1">
      <c r="A26" s="112"/>
      <c r="B26" s="112"/>
      <c r="C26" s="112"/>
      <c r="D26" s="112"/>
      <c r="E26" s="112"/>
      <c r="F26" s="112"/>
      <c r="G26" s="120"/>
      <c r="H26" s="112"/>
      <c r="I26" s="112"/>
      <c r="J26" s="112"/>
      <c r="K26" s="112"/>
      <c r="L26" s="112"/>
      <c r="M26" s="121"/>
      <c r="N26" s="230"/>
      <c r="O26" s="112"/>
      <c r="P26" s="112"/>
      <c r="Q26" s="112"/>
      <c r="R26" s="112"/>
    </row>
    <row r="27" spans="1:18" ht="16.5" customHeight="1" thickBot="1">
      <c r="A27" s="319" t="s">
        <v>908</v>
      </c>
      <c r="B27" s="122"/>
      <c r="C27" s="123" t="s">
        <v>380</v>
      </c>
      <c r="D27" s="124" t="s">
        <v>192</v>
      </c>
      <c r="E27" s="125"/>
      <c r="F27" s="126" t="s">
        <v>4</v>
      </c>
      <c r="G27" s="127">
        <f>SUM(B36,E36,H36,K36,N36,Q36)</f>
        <v>9320</v>
      </c>
      <c r="H27" s="128" t="s">
        <v>5</v>
      </c>
      <c r="I27" s="129">
        <f>SUM(C36,F36,I36,L36,O36,R36)</f>
        <v>0</v>
      </c>
      <c r="J27" s="9"/>
      <c r="K27" s="130"/>
      <c r="L27" s="194"/>
      <c r="M27" s="195"/>
      <c r="N27" s="196"/>
      <c r="O27" s="112"/>
      <c r="P27" s="112"/>
      <c r="Q27" s="112"/>
      <c r="R27" s="112"/>
    </row>
    <row r="28" spans="1:18" ht="5.25" customHeight="1" thickBo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1:18" ht="15.75" customHeight="1">
      <c r="A29" s="134" t="s">
        <v>6</v>
      </c>
      <c r="B29" s="135"/>
      <c r="C29" s="136"/>
      <c r="D29" s="137" t="s">
        <v>7</v>
      </c>
      <c r="E29" s="135"/>
      <c r="F29" s="136"/>
      <c r="G29" s="137" t="s">
        <v>8</v>
      </c>
      <c r="H29" s="135"/>
      <c r="I29" s="136"/>
      <c r="J29" s="137" t="s">
        <v>373</v>
      </c>
      <c r="K29" s="135"/>
      <c r="L29" s="136"/>
      <c r="M29" s="137" t="s">
        <v>9</v>
      </c>
      <c r="N29" s="135"/>
      <c r="O29" s="136"/>
      <c r="P29" s="138" t="s">
        <v>10</v>
      </c>
      <c r="Q29" s="106"/>
      <c r="R29" s="110"/>
    </row>
    <row r="30" spans="1:18" ht="14.25" customHeight="1">
      <c r="A30" s="139" t="s">
        <v>11</v>
      </c>
      <c r="B30" s="140" t="s">
        <v>12</v>
      </c>
      <c r="C30" s="141"/>
      <c r="D30" s="139" t="s">
        <v>11</v>
      </c>
      <c r="E30" s="140" t="s">
        <v>12</v>
      </c>
      <c r="F30" s="141"/>
      <c r="G30" s="139" t="s">
        <v>11</v>
      </c>
      <c r="H30" s="140" t="s">
        <v>12</v>
      </c>
      <c r="I30" s="141"/>
      <c r="J30" s="139" t="s">
        <v>11</v>
      </c>
      <c r="K30" s="140" t="s">
        <v>12</v>
      </c>
      <c r="L30" s="141"/>
      <c r="M30" s="139" t="s">
        <v>11</v>
      </c>
      <c r="N30" s="140" t="s">
        <v>12</v>
      </c>
      <c r="O30" s="141"/>
      <c r="P30" s="144" t="s">
        <v>11</v>
      </c>
      <c r="Q30" s="145" t="s">
        <v>12</v>
      </c>
      <c r="R30" s="146"/>
    </row>
    <row r="31" spans="1:18" ht="13.5">
      <c r="A31" s="86"/>
      <c r="B31" s="178"/>
      <c r="C31" s="91"/>
      <c r="D31" s="86" t="s">
        <v>193</v>
      </c>
      <c r="E31" s="178">
        <v>1080</v>
      </c>
      <c r="F31" s="91"/>
      <c r="G31" s="86" t="s">
        <v>439</v>
      </c>
      <c r="H31" s="90">
        <v>1360</v>
      </c>
      <c r="I31" s="91"/>
      <c r="J31" s="86"/>
      <c r="K31" s="90"/>
      <c r="L31" s="91"/>
      <c r="M31" s="86"/>
      <c r="N31" s="90"/>
      <c r="O31" s="91"/>
      <c r="P31" s="86" t="s">
        <v>194</v>
      </c>
      <c r="Q31" s="90">
        <v>3110</v>
      </c>
      <c r="R31" s="91"/>
    </row>
    <row r="32" spans="1:18" ht="13.5">
      <c r="A32" s="86"/>
      <c r="B32" s="178"/>
      <c r="C32" s="91"/>
      <c r="D32" s="86" t="s">
        <v>195</v>
      </c>
      <c r="E32" s="178">
        <v>200</v>
      </c>
      <c r="F32" s="91"/>
      <c r="G32" s="86" t="s">
        <v>440</v>
      </c>
      <c r="H32" s="90">
        <v>190</v>
      </c>
      <c r="I32" s="91"/>
      <c r="J32" s="86"/>
      <c r="K32" s="90"/>
      <c r="L32" s="91"/>
      <c r="M32" s="86"/>
      <c r="N32" s="90"/>
      <c r="O32" s="91"/>
      <c r="P32" s="86" t="s">
        <v>196</v>
      </c>
      <c r="Q32" s="90">
        <v>640</v>
      </c>
      <c r="R32" s="91"/>
    </row>
    <row r="33" spans="1:18" ht="13.5">
      <c r="A33" s="86"/>
      <c r="B33" s="178"/>
      <c r="C33" s="91"/>
      <c r="D33" s="86" t="s">
        <v>197</v>
      </c>
      <c r="E33" s="178">
        <v>340</v>
      </c>
      <c r="F33" s="91"/>
      <c r="G33" s="86" t="s">
        <v>438</v>
      </c>
      <c r="H33" s="90">
        <v>190</v>
      </c>
      <c r="I33" s="91"/>
      <c r="J33" s="86"/>
      <c r="K33" s="90"/>
      <c r="L33" s="91"/>
      <c r="M33" s="86"/>
      <c r="N33" s="90"/>
      <c r="O33" s="91"/>
      <c r="P33" s="86" t="s">
        <v>198</v>
      </c>
      <c r="Q33" s="90">
        <v>890</v>
      </c>
      <c r="R33" s="91"/>
    </row>
    <row r="34" spans="1:18" ht="13.5">
      <c r="A34" s="86"/>
      <c r="B34" s="178"/>
      <c r="C34" s="91"/>
      <c r="D34" s="86"/>
      <c r="E34" s="178"/>
      <c r="F34" s="91"/>
      <c r="G34" s="86" t="s">
        <v>199</v>
      </c>
      <c r="H34" s="90">
        <v>440</v>
      </c>
      <c r="I34" s="91"/>
      <c r="J34" s="86"/>
      <c r="K34" s="90"/>
      <c r="L34" s="91"/>
      <c r="M34" s="86"/>
      <c r="N34" s="90"/>
      <c r="O34" s="91"/>
      <c r="P34" s="86" t="s">
        <v>199</v>
      </c>
      <c r="Q34" s="90">
        <v>880</v>
      </c>
      <c r="R34" s="91"/>
    </row>
    <row r="35" spans="1:18" ht="13.5">
      <c r="A35" s="182"/>
      <c r="B35" s="229"/>
      <c r="C35" s="97"/>
      <c r="D35" s="182"/>
      <c r="E35" s="229"/>
      <c r="F35" s="97"/>
      <c r="G35" s="181"/>
      <c r="H35" s="229"/>
      <c r="I35" s="97"/>
      <c r="J35" s="181"/>
      <c r="K35" s="229"/>
      <c r="L35" s="97"/>
      <c r="M35" s="181"/>
      <c r="N35" s="229"/>
      <c r="O35" s="97"/>
      <c r="P35" s="181"/>
      <c r="Q35" s="215"/>
      <c r="R35" s="97"/>
    </row>
    <row r="36" spans="1:18" ht="14.25" thickBot="1">
      <c r="A36" s="186" t="s">
        <v>22</v>
      </c>
      <c r="B36" s="217">
        <f>SUM(B31:B35)</f>
        <v>0</v>
      </c>
      <c r="C36" s="226">
        <f>SUM(C31:C35)</f>
        <v>0</v>
      </c>
      <c r="D36" s="186" t="s">
        <v>22</v>
      </c>
      <c r="E36" s="217">
        <f>SUM(E31:E35)</f>
        <v>1620</v>
      </c>
      <c r="F36" s="226">
        <f>SUM(F31:F35)</f>
        <v>0</v>
      </c>
      <c r="G36" s="186" t="s">
        <v>22</v>
      </c>
      <c r="H36" s="217">
        <f>SUM(H31:H35)</f>
        <v>2180</v>
      </c>
      <c r="I36" s="226">
        <f>SUM(I31:I35)</f>
        <v>0</v>
      </c>
      <c r="J36" s="186" t="s">
        <v>22</v>
      </c>
      <c r="K36" s="217">
        <f>SUM(K31:K35)</f>
        <v>0</v>
      </c>
      <c r="L36" s="226">
        <f>SUM(L31:L35)</f>
        <v>0</v>
      </c>
      <c r="M36" s="186" t="s">
        <v>22</v>
      </c>
      <c r="N36" s="217">
        <f>SUM(N31:N35)</f>
        <v>0</v>
      </c>
      <c r="O36" s="226">
        <f>SUM(O31:O35)</f>
        <v>0</v>
      </c>
      <c r="P36" s="186" t="s">
        <v>22</v>
      </c>
      <c r="Q36" s="217">
        <f>SUM(Q31:Q35)</f>
        <v>5520</v>
      </c>
      <c r="R36" s="226">
        <f>SUM(R31:R35)</f>
        <v>0</v>
      </c>
    </row>
    <row r="37" spans="1:18" ht="9" customHeight="1" thickBot="1">
      <c r="A37" s="112"/>
      <c r="B37" s="112"/>
      <c r="C37" s="112"/>
      <c r="D37" s="112"/>
      <c r="E37" s="112"/>
      <c r="F37" s="112"/>
      <c r="G37" s="120"/>
      <c r="H37" s="112"/>
      <c r="I37" s="112"/>
      <c r="J37" s="112"/>
      <c r="K37" s="112"/>
      <c r="L37" s="112"/>
      <c r="M37" s="121"/>
      <c r="N37" s="230"/>
      <c r="O37" s="112"/>
      <c r="P37" s="112"/>
      <c r="Q37" s="112"/>
      <c r="R37" s="112"/>
    </row>
    <row r="38" spans="1:18" ht="17.25" customHeight="1" thickBot="1">
      <c r="A38" s="319" t="s">
        <v>908</v>
      </c>
      <c r="B38" s="122"/>
      <c r="C38" s="123" t="s">
        <v>403</v>
      </c>
      <c r="D38" s="124" t="s">
        <v>150</v>
      </c>
      <c r="E38" s="125"/>
      <c r="F38" s="126" t="s">
        <v>4</v>
      </c>
      <c r="G38" s="127">
        <f>SUM(B51,E51,H51,K51,N51,Q51)</f>
        <v>2840</v>
      </c>
      <c r="H38" s="128" t="s">
        <v>5</v>
      </c>
      <c r="I38" s="129">
        <f>SUM(C51,F51,I51,L51,O51,R51)</f>
        <v>0</v>
      </c>
      <c r="J38" s="9"/>
      <c r="K38" s="130"/>
      <c r="L38" s="112"/>
      <c r="M38" s="112"/>
      <c r="N38" s="112"/>
      <c r="O38" s="112"/>
      <c r="P38" s="112"/>
      <c r="Q38" s="112"/>
      <c r="R38" s="112"/>
    </row>
    <row r="39" spans="1:18" ht="5.25" customHeight="1" thickBo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</row>
    <row r="40" spans="1:18" ht="15.75" customHeight="1">
      <c r="A40" s="134" t="s">
        <v>6</v>
      </c>
      <c r="B40" s="135"/>
      <c r="C40" s="136"/>
      <c r="D40" s="137" t="s">
        <v>7</v>
      </c>
      <c r="E40" s="135"/>
      <c r="F40" s="136"/>
      <c r="G40" s="137" t="s">
        <v>8</v>
      </c>
      <c r="H40" s="135"/>
      <c r="I40" s="136"/>
      <c r="J40" s="137" t="s">
        <v>373</v>
      </c>
      <c r="K40" s="135"/>
      <c r="L40" s="136"/>
      <c r="M40" s="137" t="s">
        <v>9</v>
      </c>
      <c r="N40" s="135"/>
      <c r="O40" s="136"/>
      <c r="P40" s="138" t="s">
        <v>10</v>
      </c>
      <c r="Q40" s="106"/>
      <c r="R40" s="110"/>
    </row>
    <row r="41" spans="1:18" ht="14.25" customHeight="1">
      <c r="A41" s="139" t="s">
        <v>11</v>
      </c>
      <c r="B41" s="140" t="s">
        <v>12</v>
      </c>
      <c r="C41" s="141"/>
      <c r="D41" s="139" t="s">
        <v>11</v>
      </c>
      <c r="E41" s="140" t="s">
        <v>12</v>
      </c>
      <c r="F41" s="141"/>
      <c r="G41" s="139" t="s">
        <v>11</v>
      </c>
      <c r="H41" s="140" t="s">
        <v>12</v>
      </c>
      <c r="I41" s="141"/>
      <c r="J41" s="139" t="s">
        <v>11</v>
      </c>
      <c r="K41" s="140" t="s">
        <v>12</v>
      </c>
      <c r="L41" s="141"/>
      <c r="M41" s="139" t="s">
        <v>11</v>
      </c>
      <c r="N41" s="140" t="s">
        <v>12</v>
      </c>
      <c r="O41" s="141"/>
      <c r="P41" s="144" t="s">
        <v>11</v>
      </c>
      <c r="Q41" s="145" t="s">
        <v>12</v>
      </c>
      <c r="R41" s="146"/>
    </row>
    <row r="42" spans="1:18" ht="13.5" customHeight="1">
      <c r="A42" s="86"/>
      <c r="B42" s="178"/>
      <c r="C42" s="91"/>
      <c r="D42" s="86" t="s">
        <v>155</v>
      </c>
      <c r="E42" s="178">
        <v>200</v>
      </c>
      <c r="F42" s="91"/>
      <c r="G42" s="86" t="s">
        <v>157</v>
      </c>
      <c r="H42" s="90">
        <v>100</v>
      </c>
      <c r="I42" s="91"/>
      <c r="J42" s="86"/>
      <c r="K42" s="90"/>
      <c r="L42" s="91"/>
      <c r="M42" s="360"/>
      <c r="N42" s="361"/>
      <c r="O42" s="362"/>
      <c r="P42" s="86" t="s">
        <v>157</v>
      </c>
      <c r="Q42" s="90">
        <v>320</v>
      </c>
      <c r="R42" s="91"/>
    </row>
    <row r="43" spans="1:18" ht="13.5" customHeight="1">
      <c r="A43" s="86"/>
      <c r="B43" s="178"/>
      <c r="C43" s="91"/>
      <c r="D43" s="86"/>
      <c r="E43" s="178"/>
      <c r="F43" s="91"/>
      <c r="G43" s="86" t="s">
        <v>160</v>
      </c>
      <c r="H43" s="90">
        <v>40</v>
      </c>
      <c r="I43" s="91"/>
      <c r="J43" s="86"/>
      <c r="K43" s="90"/>
      <c r="L43" s="91"/>
      <c r="M43" s="173"/>
      <c r="N43" s="192"/>
      <c r="O43" s="97"/>
      <c r="P43" s="86" t="s">
        <v>158</v>
      </c>
      <c r="Q43" s="90">
        <v>180</v>
      </c>
      <c r="R43" s="91"/>
    </row>
    <row r="44" spans="1:18" ht="13.5" customHeight="1">
      <c r="A44" s="86"/>
      <c r="B44" s="178"/>
      <c r="C44" s="91"/>
      <c r="D44" s="86"/>
      <c r="E44" s="178"/>
      <c r="F44" s="91"/>
      <c r="G44" s="86" t="s">
        <v>161</v>
      </c>
      <c r="H44" s="90">
        <v>70</v>
      </c>
      <c r="I44" s="91"/>
      <c r="J44" s="86"/>
      <c r="K44" s="90"/>
      <c r="L44" s="91"/>
      <c r="M44" s="349" t="s">
        <v>802</v>
      </c>
      <c r="N44" s="192"/>
      <c r="O44" s="97"/>
      <c r="P44" s="350" t="s">
        <v>803</v>
      </c>
      <c r="Q44" s="351">
        <v>610</v>
      </c>
      <c r="R44" s="91"/>
    </row>
    <row r="45" spans="1:18" ht="13.5" customHeight="1">
      <c r="A45" s="86"/>
      <c r="B45" s="178"/>
      <c r="C45" s="91"/>
      <c r="D45" s="86"/>
      <c r="E45" s="178"/>
      <c r="F45" s="91"/>
      <c r="G45" s="86" t="s">
        <v>163</v>
      </c>
      <c r="H45" s="90">
        <v>160</v>
      </c>
      <c r="I45" s="91"/>
      <c r="J45" s="86"/>
      <c r="K45" s="90"/>
      <c r="L45" s="91"/>
      <c r="M45" s="349" t="s">
        <v>804</v>
      </c>
      <c r="N45" s="192"/>
      <c r="O45" s="97"/>
      <c r="P45" s="86" t="s">
        <v>162</v>
      </c>
      <c r="Q45" s="90">
        <v>0</v>
      </c>
      <c r="R45" s="91"/>
    </row>
    <row r="46" spans="1:18" ht="13.5" customHeight="1">
      <c r="A46" s="86"/>
      <c r="B46" s="178"/>
      <c r="C46" s="91"/>
      <c r="D46" s="86"/>
      <c r="E46" s="178"/>
      <c r="F46" s="91"/>
      <c r="G46" s="86"/>
      <c r="H46" s="90"/>
      <c r="I46" s="91"/>
      <c r="J46" s="86"/>
      <c r="K46" s="90"/>
      <c r="L46" s="91"/>
      <c r="M46" s="173"/>
      <c r="N46" s="192"/>
      <c r="O46" s="97"/>
      <c r="P46" s="86" t="s">
        <v>164</v>
      </c>
      <c r="Q46" s="90">
        <v>0</v>
      </c>
      <c r="R46" s="91"/>
    </row>
    <row r="47" spans="1:18" ht="13.5" customHeight="1">
      <c r="A47" s="86"/>
      <c r="B47" s="178"/>
      <c r="C47" s="91"/>
      <c r="D47" s="86"/>
      <c r="E47" s="178"/>
      <c r="F47" s="91"/>
      <c r="G47" s="86"/>
      <c r="H47" s="90"/>
      <c r="I47" s="91"/>
      <c r="J47" s="86"/>
      <c r="K47" s="90"/>
      <c r="L47" s="91"/>
      <c r="M47" s="173"/>
      <c r="N47" s="192"/>
      <c r="O47" s="97"/>
      <c r="P47" s="86" t="s">
        <v>805</v>
      </c>
      <c r="Q47" s="90">
        <v>0</v>
      </c>
      <c r="R47" s="91"/>
    </row>
    <row r="48" spans="1:18" ht="13.5" customHeight="1">
      <c r="A48" s="86"/>
      <c r="B48" s="178"/>
      <c r="C48" s="91"/>
      <c r="D48" s="86"/>
      <c r="E48" s="178"/>
      <c r="F48" s="91"/>
      <c r="G48" s="86"/>
      <c r="H48" s="90"/>
      <c r="I48" s="91"/>
      <c r="J48" s="86"/>
      <c r="K48" s="90"/>
      <c r="L48" s="91"/>
      <c r="M48" s="173"/>
      <c r="N48" s="192"/>
      <c r="O48" s="97"/>
      <c r="P48" s="86" t="s">
        <v>166</v>
      </c>
      <c r="Q48" s="90">
        <v>1160</v>
      </c>
      <c r="R48" s="91"/>
    </row>
    <row r="49" spans="1:18" ht="13.5" customHeight="1">
      <c r="A49" s="86"/>
      <c r="B49" s="178"/>
      <c r="C49" s="91"/>
      <c r="D49" s="86"/>
      <c r="E49" s="178"/>
      <c r="F49" s="91"/>
      <c r="G49" s="86"/>
      <c r="H49" s="90"/>
      <c r="I49" s="91"/>
      <c r="J49" s="86"/>
      <c r="K49" s="90"/>
      <c r="L49" s="91"/>
      <c r="M49" s="173"/>
      <c r="N49" s="192"/>
      <c r="O49" s="97"/>
      <c r="P49" s="86"/>
      <c r="Q49" s="90"/>
      <c r="R49" s="91"/>
    </row>
    <row r="50" spans="1:18" ht="13.5" customHeight="1">
      <c r="A50" s="182"/>
      <c r="B50" s="229"/>
      <c r="C50" s="97"/>
      <c r="D50" s="182"/>
      <c r="E50" s="229"/>
      <c r="F50" s="97"/>
      <c r="G50" s="181"/>
      <c r="H50" s="229"/>
      <c r="I50" s="97"/>
      <c r="J50" s="181"/>
      <c r="K50" s="229"/>
      <c r="L50" s="97"/>
      <c r="M50" s="363"/>
      <c r="N50" s="364"/>
      <c r="O50" s="365"/>
      <c r="P50" s="181"/>
      <c r="Q50" s="215"/>
      <c r="R50" s="97"/>
    </row>
    <row r="51" spans="1:18" ht="14.25" customHeight="1" thickBot="1">
      <c r="A51" s="186" t="s">
        <v>22</v>
      </c>
      <c r="B51" s="217">
        <f>SUM(B42:B50)</f>
        <v>0</v>
      </c>
      <c r="C51" s="226">
        <f>SUM(C42:C50)</f>
        <v>0</v>
      </c>
      <c r="D51" s="186" t="s">
        <v>22</v>
      </c>
      <c r="E51" s="217">
        <f>SUM(E42:E50)</f>
        <v>200</v>
      </c>
      <c r="F51" s="226">
        <f>SUM(F42:F50)</f>
        <v>0</v>
      </c>
      <c r="G51" s="186" t="s">
        <v>22</v>
      </c>
      <c r="H51" s="217">
        <f>SUM(H42:H50)</f>
        <v>370</v>
      </c>
      <c r="I51" s="226">
        <f>SUM(I42:I50)</f>
        <v>0</v>
      </c>
      <c r="J51" s="186" t="s">
        <v>22</v>
      </c>
      <c r="K51" s="217">
        <f>SUM(K42:K50)</f>
        <v>0</v>
      </c>
      <c r="L51" s="226">
        <f>SUM(L42:L50)</f>
        <v>0</v>
      </c>
      <c r="M51" s="186" t="s">
        <v>22</v>
      </c>
      <c r="N51" s="217">
        <f>SUM(N42:N50)</f>
        <v>0</v>
      </c>
      <c r="O51" s="226">
        <f>SUM(O42:O50)</f>
        <v>0</v>
      </c>
      <c r="P51" s="186" t="s">
        <v>22</v>
      </c>
      <c r="Q51" s="217">
        <f>SUM(Q42:Q50)</f>
        <v>2270</v>
      </c>
      <c r="R51" s="226">
        <f>SUM(R42:R50)</f>
        <v>0</v>
      </c>
    </row>
    <row r="52" spans="1:18" ht="9" customHeight="1" thickBot="1">
      <c r="A52" s="112"/>
      <c r="B52" s="112"/>
      <c r="C52" s="112"/>
      <c r="D52" s="112"/>
      <c r="E52" s="112"/>
      <c r="F52" s="112"/>
      <c r="G52" s="120"/>
      <c r="H52" s="112"/>
      <c r="I52" s="112"/>
      <c r="J52" s="112"/>
      <c r="K52" s="112"/>
      <c r="L52" s="112"/>
      <c r="M52" s="121"/>
      <c r="N52" s="230"/>
      <c r="O52" s="112"/>
      <c r="P52" s="112"/>
      <c r="Q52" s="112"/>
      <c r="R52" s="112"/>
    </row>
    <row r="53" spans="1:18" ht="14.25" customHeight="1" thickBot="1">
      <c r="A53" s="319" t="s">
        <v>908</v>
      </c>
      <c r="B53" s="122"/>
      <c r="C53" s="123" t="s">
        <v>404</v>
      </c>
      <c r="D53" s="124" t="s">
        <v>216</v>
      </c>
      <c r="E53" s="125"/>
      <c r="F53" s="126" t="s">
        <v>4</v>
      </c>
      <c r="G53" s="127">
        <f>SUM(B69,E69,H69,K69,N69,Q69)</f>
        <v>6370</v>
      </c>
      <c r="H53" s="128" t="s">
        <v>5</v>
      </c>
      <c r="I53" s="129">
        <f>SUM(C69,F69,I69,L69,O69,R69)</f>
        <v>0</v>
      </c>
      <c r="J53" s="9"/>
      <c r="K53" s="130"/>
      <c r="L53" s="112"/>
      <c r="M53" s="112"/>
      <c r="N53" s="112"/>
      <c r="O53" s="112"/>
      <c r="P53" s="112"/>
      <c r="Q53" s="112"/>
      <c r="R53" s="112"/>
    </row>
    <row r="54" spans="1:18" ht="5.25" customHeight="1" thickBo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1:18" ht="15.75" customHeight="1">
      <c r="A55" s="134" t="s">
        <v>6</v>
      </c>
      <c r="B55" s="135"/>
      <c r="C55" s="136"/>
      <c r="D55" s="137" t="s">
        <v>7</v>
      </c>
      <c r="E55" s="135"/>
      <c r="F55" s="136"/>
      <c r="G55" s="137" t="s">
        <v>8</v>
      </c>
      <c r="H55" s="135"/>
      <c r="I55" s="136"/>
      <c r="J55" s="137" t="s">
        <v>373</v>
      </c>
      <c r="K55" s="135"/>
      <c r="L55" s="136"/>
      <c r="M55" s="137" t="s">
        <v>9</v>
      </c>
      <c r="N55" s="135"/>
      <c r="O55" s="136"/>
      <c r="P55" s="138" t="s">
        <v>10</v>
      </c>
      <c r="Q55" s="106"/>
      <c r="R55" s="110"/>
    </row>
    <row r="56" spans="1:18" ht="14.25" customHeight="1">
      <c r="A56" s="139" t="s">
        <v>11</v>
      </c>
      <c r="B56" s="140" t="s">
        <v>12</v>
      </c>
      <c r="C56" s="141"/>
      <c r="D56" s="139" t="s">
        <v>11</v>
      </c>
      <c r="E56" s="140" t="s">
        <v>12</v>
      </c>
      <c r="F56" s="141"/>
      <c r="G56" s="139" t="s">
        <v>11</v>
      </c>
      <c r="H56" s="140" t="s">
        <v>12</v>
      </c>
      <c r="I56" s="141"/>
      <c r="J56" s="139" t="s">
        <v>11</v>
      </c>
      <c r="K56" s="140" t="s">
        <v>12</v>
      </c>
      <c r="L56" s="141"/>
      <c r="M56" s="139" t="s">
        <v>11</v>
      </c>
      <c r="N56" s="140" t="s">
        <v>12</v>
      </c>
      <c r="O56" s="141"/>
      <c r="P56" s="144" t="s">
        <v>11</v>
      </c>
      <c r="Q56" s="145" t="s">
        <v>12</v>
      </c>
      <c r="R56" s="146"/>
    </row>
    <row r="57" spans="1:18" ht="13.5" customHeight="1">
      <c r="A57" s="86"/>
      <c r="B57" s="178"/>
      <c r="C57" s="91"/>
      <c r="D57" s="86"/>
      <c r="E57" s="178"/>
      <c r="F57" s="91"/>
      <c r="G57" s="86" t="s">
        <v>647</v>
      </c>
      <c r="H57" s="90">
        <v>200</v>
      </c>
      <c r="I57" s="91"/>
      <c r="J57" s="86"/>
      <c r="K57" s="90"/>
      <c r="L57" s="91"/>
      <c r="M57" s="86"/>
      <c r="N57" s="90"/>
      <c r="O57" s="91"/>
      <c r="P57" s="86" t="s">
        <v>218</v>
      </c>
      <c r="Q57" s="90">
        <v>490</v>
      </c>
      <c r="R57" s="91"/>
    </row>
    <row r="58" spans="1:18" ht="13.5" customHeight="1">
      <c r="A58" s="86"/>
      <c r="B58" s="178"/>
      <c r="C58" s="91"/>
      <c r="D58" s="86"/>
      <c r="E58" s="178"/>
      <c r="F58" s="91"/>
      <c r="G58" s="86"/>
      <c r="H58" s="90"/>
      <c r="I58" s="91"/>
      <c r="J58" s="86"/>
      <c r="K58" s="90"/>
      <c r="L58" s="91"/>
      <c r="M58" s="86"/>
      <c r="N58" s="90"/>
      <c r="O58" s="91"/>
      <c r="P58" s="86" t="s">
        <v>219</v>
      </c>
      <c r="Q58" s="90">
        <v>870</v>
      </c>
      <c r="R58" s="91"/>
    </row>
    <row r="59" spans="1:18" ht="13.5" customHeight="1">
      <c r="A59" s="86"/>
      <c r="B59" s="178"/>
      <c r="C59" s="91"/>
      <c r="D59" s="86"/>
      <c r="E59" s="178"/>
      <c r="F59" s="91"/>
      <c r="G59" s="86"/>
      <c r="H59" s="90"/>
      <c r="I59" s="91"/>
      <c r="J59" s="86"/>
      <c r="K59" s="90"/>
      <c r="L59" s="91"/>
      <c r="M59" s="86"/>
      <c r="N59" s="90"/>
      <c r="O59" s="91"/>
      <c r="P59" s="86" t="s">
        <v>220</v>
      </c>
      <c r="Q59" s="90">
        <v>390</v>
      </c>
      <c r="R59" s="91"/>
    </row>
    <row r="60" spans="1:18" ht="13.5" customHeight="1">
      <c r="A60" s="86"/>
      <c r="B60" s="178"/>
      <c r="C60" s="91"/>
      <c r="D60" s="86"/>
      <c r="E60" s="178"/>
      <c r="F60" s="91"/>
      <c r="G60" s="86"/>
      <c r="H60" s="90"/>
      <c r="I60" s="91"/>
      <c r="J60" s="86"/>
      <c r="K60" s="90"/>
      <c r="L60" s="91"/>
      <c r="M60" s="86"/>
      <c r="N60" s="90"/>
      <c r="O60" s="91"/>
      <c r="P60" s="86" t="s">
        <v>221</v>
      </c>
      <c r="Q60" s="90">
        <v>750</v>
      </c>
      <c r="R60" s="91"/>
    </row>
    <row r="61" spans="1:18" ht="13.5" customHeight="1">
      <c r="A61" s="86"/>
      <c r="B61" s="178"/>
      <c r="C61" s="91"/>
      <c r="D61" s="86"/>
      <c r="E61" s="178"/>
      <c r="F61" s="91"/>
      <c r="G61" s="86"/>
      <c r="H61" s="90"/>
      <c r="I61" s="91"/>
      <c r="J61" s="86"/>
      <c r="K61" s="90"/>
      <c r="L61" s="91"/>
      <c r="M61" s="86"/>
      <c r="N61" s="90"/>
      <c r="O61" s="91"/>
      <c r="P61" s="86" t="s">
        <v>606</v>
      </c>
      <c r="Q61" s="90">
        <v>340</v>
      </c>
      <c r="R61" s="91"/>
    </row>
    <row r="62" spans="1:18" ht="13.5" customHeight="1">
      <c r="A62" s="86"/>
      <c r="B62" s="178"/>
      <c r="C62" s="91"/>
      <c r="D62" s="86"/>
      <c r="E62" s="178"/>
      <c r="F62" s="91"/>
      <c r="G62" s="86"/>
      <c r="H62" s="90"/>
      <c r="I62" s="91"/>
      <c r="J62" s="86"/>
      <c r="K62" s="90"/>
      <c r="L62" s="91"/>
      <c r="M62" s="86"/>
      <c r="N62" s="90"/>
      <c r="O62" s="91"/>
      <c r="P62" s="86" t="s">
        <v>222</v>
      </c>
      <c r="Q62" s="90">
        <v>260</v>
      </c>
      <c r="R62" s="91"/>
    </row>
    <row r="63" spans="1:18" ht="13.5" customHeight="1">
      <c r="A63" s="86"/>
      <c r="B63" s="178"/>
      <c r="C63" s="91"/>
      <c r="D63" s="86"/>
      <c r="E63" s="178"/>
      <c r="F63" s="91"/>
      <c r="G63" s="86"/>
      <c r="H63" s="90"/>
      <c r="I63" s="91"/>
      <c r="J63" s="86"/>
      <c r="K63" s="90"/>
      <c r="L63" s="91"/>
      <c r="M63" s="86"/>
      <c r="N63" s="90"/>
      <c r="O63" s="91"/>
      <c r="P63" s="86" t="s">
        <v>411</v>
      </c>
      <c r="Q63" s="90">
        <v>690</v>
      </c>
      <c r="R63" s="91"/>
    </row>
    <row r="64" spans="1:18" ht="13.5" customHeight="1">
      <c r="A64" s="86"/>
      <c r="B64" s="178"/>
      <c r="C64" s="91"/>
      <c r="D64" s="86"/>
      <c r="E64" s="178"/>
      <c r="F64" s="91"/>
      <c r="G64" s="86"/>
      <c r="H64" s="90"/>
      <c r="I64" s="91"/>
      <c r="J64" s="86"/>
      <c r="K64" s="90"/>
      <c r="L64" s="91"/>
      <c r="M64" s="86"/>
      <c r="N64" s="90"/>
      <c r="O64" s="91"/>
      <c r="P64" s="86" t="s">
        <v>412</v>
      </c>
      <c r="Q64" s="90">
        <v>280</v>
      </c>
      <c r="R64" s="91"/>
    </row>
    <row r="65" spans="1:18" ht="13.5" customHeight="1">
      <c r="A65" s="86"/>
      <c r="B65" s="178"/>
      <c r="C65" s="91"/>
      <c r="D65" s="86"/>
      <c r="E65" s="178"/>
      <c r="F65" s="91"/>
      <c r="G65" s="86"/>
      <c r="H65" s="90"/>
      <c r="I65" s="91"/>
      <c r="J65" s="86"/>
      <c r="K65" s="90"/>
      <c r="L65" s="91"/>
      <c r="M65" s="86"/>
      <c r="N65" s="90"/>
      <c r="O65" s="91"/>
      <c r="P65" s="86" t="s">
        <v>413</v>
      </c>
      <c r="Q65" s="90">
        <v>60</v>
      </c>
      <c r="R65" s="91"/>
    </row>
    <row r="66" spans="1:18" ht="13.5" customHeight="1">
      <c r="A66" s="86"/>
      <c r="B66" s="178"/>
      <c r="C66" s="91"/>
      <c r="D66" s="86"/>
      <c r="E66" s="178"/>
      <c r="F66" s="91"/>
      <c r="G66" s="85"/>
      <c r="H66" s="90"/>
      <c r="I66" s="91"/>
      <c r="J66" s="85"/>
      <c r="K66" s="90"/>
      <c r="L66" s="91"/>
      <c r="M66" s="85"/>
      <c r="N66" s="90"/>
      <c r="O66" s="91"/>
      <c r="P66" s="86" t="s">
        <v>217</v>
      </c>
      <c r="Q66" s="90">
        <v>1660</v>
      </c>
      <c r="R66" s="91"/>
    </row>
    <row r="67" spans="1:18" ht="13.5" customHeight="1">
      <c r="A67" s="86"/>
      <c r="B67" s="178"/>
      <c r="C67" s="91"/>
      <c r="D67" s="86"/>
      <c r="E67" s="178"/>
      <c r="F67" s="91"/>
      <c r="G67" s="85"/>
      <c r="H67" s="90"/>
      <c r="I67" s="91"/>
      <c r="J67" s="85"/>
      <c r="K67" s="90"/>
      <c r="L67" s="91"/>
      <c r="M67" s="85"/>
      <c r="N67" s="90"/>
      <c r="O67" s="91"/>
      <c r="P67" s="86" t="s">
        <v>223</v>
      </c>
      <c r="Q67" s="90">
        <v>380</v>
      </c>
      <c r="R67" s="91"/>
    </row>
    <row r="68" spans="1:18" ht="13.5" customHeight="1">
      <c r="A68" s="182"/>
      <c r="B68" s="229"/>
      <c r="C68" s="97"/>
      <c r="D68" s="182"/>
      <c r="E68" s="229"/>
      <c r="F68" s="97"/>
      <c r="G68" s="181"/>
      <c r="H68" s="229"/>
      <c r="I68" s="97"/>
      <c r="J68" s="181"/>
      <c r="K68" s="229"/>
      <c r="L68" s="97"/>
      <c r="M68" s="181"/>
      <c r="N68" s="229"/>
      <c r="O68" s="97"/>
      <c r="P68" s="181"/>
      <c r="Q68" s="215"/>
      <c r="R68" s="97"/>
    </row>
    <row r="69" spans="1:18" ht="14.25" customHeight="1" thickBot="1">
      <c r="A69" s="186" t="s">
        <v>22</v>
      </c>
      <c r="B69" s="217">
        <f>SUM(B57:B68)</f>
        <v>0</v>
      </c>
      <c r="C69" s="226">
        <f>SUM(C57:C68)</f>
        <v>0</v>
      </c>
      <c r="D69" s="186" t="s">
        <v>22</v>
      </c>
      <c r="E69" s="217">
        <f>SUM(E57:E68)</f>
        <v>0</v>
      </c>
      <c r="F69" s="226">
        <f>SUM(F57:F68)</f>
        <v>0</v>
      </c>
      <c r="G69" s="186" t="s">
        <v>22</v>
      </c>
      <c r="H69" s="217">
        <f>SUM(H57:H68)</f>
        <v>200</v>
      </c>
      <c r="I69" s="226">
        <f>SUM(I57:I68)</f>
        <v>0</v>
      </c>
      <c r="J69" s="186" t="s">
        <v>22</v>
      </c>
      <c r="K69" s="217">
        <f>SUM(K57:K68)</f>
        <v>0</v>
      </c>
      <c r="L69" s="226">
        <f>SUM(L57:L68)</f>
        <v>0</v>
      </c>
      <c r="M69" s="186" t="s">
        <v>22</v>
      </c>
      <c r="N69" s="217">
        <f>SUM(N57:N68)</f>
        <v>0</v>
      </c>
      <c r="O69" s="226">
        <f>SUM(O57:O68)</f>
        <v>0</v>
      </c>
      <c r="P69" s="186" t="s">
        <v>22</v>
      </c>
      <c r="Q69" s="217">
        <f>SUM(Q57:Q68)</f>
        <v>6170</v>
      </c>
      <c r="R69" s="226">
        <f>SUM(R57:R68)</f>
        <v>0</v>
      </c>
    </row>
    <row r="70" spans="1:18" ht="9" customHeight="1" thickBot="1">
      <c r="A70" s="112"/>
      <c r="B70" s="112"/>
      <c r="C70" s="112"/>
      <c r="D70" s="112"/>
      <c r="E70" s="112"/>
      <c r="F70" s="112"/>
      <c r="G70" s="120"/>
      <c r="H70" s="112"/>
      <c r="I70" s="112"/>
      <c r="J70" s="112"/>
      <c r="K70" s="112"/>
      <c r="L70" s="112"/>
      <c r="M70" s="121"/>
      <c r="N70" s="230"/>
      <c r="O70" s="112"/>
      <c r="P70" s="112"/>
      <c r="Q70" s="112"/>
      <c r="R70" s="112"/>
    </row>
    <row r="71" spans="1:18" ht="16.5" customHeight="1" thickBot="1">
      <c r="A71" s="319" t="s">
        <v>908</v>
      </c>
      <c r="B71" s="122"/>
      <c r="C71" s="123" t="s">
        <v>570</v>
      </c>
      <c r="D71" s="124" t="s">
        <v>569</v>
      </c>
      <c r="E71" s="125"/>
      <c r="F71" s="126" t="s">
        <v>4</v>
      </c>
      <c r="G71" s="127">
        <f>SUM(B92,E92,H92,K92,N92,Q92)</f>
        <v>8550</v>
      </c>
      <c r="H71" s="128" t="s">
        <v>5</v>
      </c>
      <c r="I71" s="129">
        <f>SUM(C92,F92,I92,L92,O92,R92)</f>
        <v>0</v>
      </c>
      <c r="J71" s="9"/>
      <c r="K71" s="130"/>
      <c r="L71" s="194"/>
      <c r="M71" s="195"/>
      <c r="N71" s="196"/>
      <c r="O71" s="112"/>
      <c r="P71" s="112"/>
      <c r="Q71" s="112"/>
      <c r="R71" s="112"/>
    </row>
    <row r="72" spans="1:18" ht="5.25" customHeight="1" thickBot="1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</row>
    <row r="73" spans="1:18" ht="15.75" customHeight="1">
      <c r="A73" s="134" t="s">
        <v>6</v>
      </c>
      <c r="B73" s="135"/>
      <c r="C73" s="136"/>
      <c r="D73" s="137" t="s">
        <v>7</v>
      </c>
      <c r="E73" s="135"/>
      <c r="F73" s="136"/>
      <c r="G73" s="137" t="s">
        <v>8</v>
      </c>
      <c r="H73" s="135"/>
      <c r="I73" s="136"/>
      <c r="J73" s="137" t="s">
        <v>373</v>
      </c>
      <c r="K73" s="135"/>
      <c r="L73" s="136"/>
      <c r="M73" s="137" t="s">
        <v>9</v>
      </c>
      <c r="N73" s="135"/>
      <c r="O73" s="136"/>
      <c r="P73" s="138" t="s">
        <v>10</v>
      </c>
      <c r="Q73" s="106"/>
      <c r="R73" s="110"/>
    </row>
    <row r="74" spans="1:18" ht="14.25" customHeight="1">
      <c r="A74" s="139" t="s">
        <v>11</v>
      </c>
      <c r="B74" s="140" t="s">
        <v>12</v>
      </c>
      <c r="C74" s="141"/>
      <c r="D74" s="139" t="s">
        <v>11</v>
      </c>
      <c r="E74" s="140" t="s">
        <v>12</v>
      </c>
      <c r="F74" s="141"/>
      <c r="G74" s="139" t="s">
        <v>11</v>
      </c>
      <c r="H74" s="140" t="s">
        <v>12</v>
      </c>
      <c r="I74" s="141"/>
      <c r="J74" s="139" t="s">
        <v>11</v>
      </c>
      <c r="K74" s="140" t="s">
        <v>12</v>
      </c>
      <c r="L74" s="141"/>
      <c r="M74" s="139" t="s">
        <v>11</v>
      </c>
      <c r="N74" s="140" t="s">
        <v>12</v>
      </c>
      <c r="O74" s="141"/>
      <c r="P74" s="144" t="s">
        <v>11</v>
      </c>
      <c r="Q74" s="197" t="s">
        <v>12</v>
      </c>
      <c r="R74" s="198"/>
    </row>
    <row r="75" spans="1:18" ht="13.5">
      <c r="A75" s="86"/>
      <c r="B75" s="178"/>
      <c r="C75" s="91"/>
      <c r="D75" s="86" t="s">
        <v>200</v>
      </c>
      <c r="E75" s="178"/>
      <c r="F75" s="91"/>
      <c r="G75" s="86" t="s">
        <v>200</v>
      </c>
      <c r="H75" s="90">
        <v>340</v>
      </c>
      <c r="I75" s="91"/>
      <c r="J75" s="86"/>
      <c r="K75" s="90"/>
      <c r="L75" s="91"/>
      <c r="M75" s="86"/>
      <c r="N75" s="90"/>
      <c r="O75" s="91"/>
      <c r="P75" s="86" t="s">
        <v>201</v>
      </c>
      <c r="Q75" s="94">
        <v>520</v>
      </c>
      <c r="R75" s="91"/>
    </row>
    <row r="76" spans="1:18" ht="13.5">
      <c r="A76" s="86"/>
      <c r="B76" s="178"/>
      <c r="C76" s="91"/>
      <c r="D76" s="86"/>
      <c r="E76" s="178"/>
      <c r="F76" s="91"/>
      <c r="G76" s="86"/>
      <c r="H76" s="90"/>
      <c r="I76" s="91"/>
      <c r="J76" s="86"/>
      <c r="K76" s="90"/>
      <c r="L76" s="91"/>
      <c r="M76" s="86"/>
      <c r="N76" s="90"/>
      <c r="O76" s="91"/>
      <c r="P76" s="86" t="s">
        <v>202</v>
      </c>
      <c r="Q76" s="94">
        <v>500</v>
      </c>
      <c r="R76" s="91"/>
    </row>
    <row r="77" spans="1:18" ht="13.5">
      <c r="A77" s="86"/>
      <c r="B77" s="178"/>
      <c r="C77" s="91"/>
      <c r="D77" s="86"/>
      <c r="E77" s="178"/>
      <c r="F77" s="91"/>
      <c r="G77" s="86"/>
      <c r="H77" s="90"/>
      <c r="I77" s="91"/>
      <c r="J77" s="86"/>
      <c r="K77" s="90"/>
      <c r="L77" s="91"/>
      <c r="M77" s="86"/>
      <c r="N77" s="90"/>
      <c r="O77" s="91"/>
      <c r="P77" s="86" t="s">
        <v>203</v>
      </c>
      <c r="Q77" s="94">
        <v>380</v>
      </c>
      <c r="R77" s="91"/>
    </row>
    <row r="78" spans="1:18" ht="13.5">
      <c r="A78" s="86"/>
      <c r="B78" s="178"/>
      <c r="C78" s="91"/>
      <c r="D78" s="86"/>
      <c r="E78" s="178"/>
      <c r="F78" s="91"/>
      <c r="G78" s="86"/>
      <c r="H78" s="90"/>
      <c r="I78" s="91"/>
      <c r="J78" s="86"/>
      <c r="K78" s="90"/>
      <c r="L78" s="91"/>
      <c r="M78" s="86"/>
      <c r="N78" s="90"/>
      <c r="O78" s="91"/>
      <c r="P78" s="86" t="s">
        <v>204</v>
      </c>
      <c r="Q78" s="94">
        <v>1270</v>
      </c>
      <c r="R78" s="91"/>
    </row>
    <row r="79" spans="1:18" ht="13.5">
      <c r="A79" s="86"/>
      <c r="B79" s="178"/>
      <c r="C79" s="91"/>
      <c r="D79" s="206" t="s">
        <v>712</v>
      </c>
      <c r="E79" s="178"/>
      <c r="F79" s="91"/>
      <c r="G79" s="86"/>
      <c r="H79" s="90"/>
      <c r="I79" s="91"/>
      <c r="J79" s="86"/>
      <c r="K79" s="90"/>
      <c r="L79" s="91"/>
      <c r="M79" s="86"/>
      <c r="N79" s="90"/>
      <c r="O79" s="91"/>
      <c r="P79" s="86" t="s">
        <v>205</v>
      </c>
      <c r="Q79" s="94">
        <v>720</v>
      </c>
      <c r="R79" s="91"/>
    </row>
    <row r="80" spans="1:18" ht="13.5">
      <c r="A80" s="86"/>
      <c r="B80" s="178"/>
      <c r="C80" s="91"/>
      <c r="D80" s="86"/>
      <c r="E80" s="178"/>
      <c r="F80" s="91"/>
      <c r="G80" s="86"/>
      <c r="H80" s="90"/>
      <c r="I80" s="91"/>
      <c r="J80" s="86"/>
      <c r="K80" s="90"/>
      <c r="L80" s="91"/>
      <c r="M80" s="86"/>
      <c r="N80" s="90"/>
      <c r="O80" s="91"/>
      <c r="P80" s="86" t="s">
        <v>206</v>
      </c>
      <c r="Q80" s="94">
        <v>280</v>
      </c>
      <c r="R80" s="91"/>
    </row>
    <row r="81" spans="1:18" ht="13.5">
      <c r="A81" s="86"/>
      <c r="B81" s="178"/>
      <c r="C81" s="91"/>
      <c r="D81" s="86"/>
      <c r="E81" s="178"/>
      <c r="F81" s="91"/>
      <c r="G81" s="86"/>
      <c r="H81" s="90"/>
      <c r="I81" s="91"/>
      <c r="J81" s="86"/>
      <c r="K81" s="90"/>
      <c r="L81" s="91"/>
      <c r="M81" s="86"/>
      <c r="N81" s="90"/>
      <c r="O81" s="91"/>
      <c r="P81" s="86" t="s">
        <v>207</v>
      </c>
      <c r="Q81" s="94">
        <v>1300</v>
      </c>
      <c r="R81" s="91"/>
    </row>
    <row r="82" spans="1:18" ht="13.5">
      <c r="A82" s="86"/>
      <c r="B82" s="178"/>
      <c r="C82" s="91"/>
      <c r="D82" s="86"/>
      <c r="E82" s="178"/>
      <c r="F82" s="91"/>
      <c r="G82" s="86"/>
      <c r="H82" s="90"/>
      <c r="I82" s="91"/>
      <c r="J82" s="86"/>
      <c r="K82" s="90"/>
      <c r="L82" s="91"/>
      <c r="M82" s="86"/>
      <c r="N82" s="90"/>
      <c r="O82" s="91"/>
      <c r="P82" s="86" t="s">
        <v>208</v>
      </c>
      <c r="Q82" s="94">
        <v>510</v>
      </c>
      <c r="R82" s="91"/>
    </row>
    <row r="83" spans="1:18" ht="13.5">
      <c r="A83" s="86"/>
      <c r="B83" s="178"/>
      <c r="C83" s="91"/>
      <c r="D83" s="86"/>
      <c r="E83" s="178"/>
      <c r="F83" s="91"/>
      <c r="G83" s="86"/>
      <c r="H83" s="90"/>
      <c r="I83" s="91"/>
      <c r="J83" s="86"/>
      <c r="K83" s="90"/>
      <c r="L83" s="91"/>
      <c r="M83" s="86"/>
      <c r="N83" s="90"/>
      <c r="O83" s="91"/>
      <c r="P83" s="86" t="s">
        <v>209</v>
      </c>
      <c r="Q83" s="94">
        <v>890</v>
      </c>
      <c r="R83" s="91"/>
    </row>
    <row r="84" spans="1:18" ht="13.5">
      <c r="A84" s="86"/>
      <c r="B84" s="178"/>
      <c r="C84" s="91"/>
      <c r="D84" s="86"/>
      <c r="E84" s="178"/>
      <c r="F84" s="91"/>
      <c r="G84" s="85"/>
      <c r="H84" s="90"/>
      <c r="I84" s="91"/>
      <c r="J84" s="85"/>
      <c r="K84" s="90"/>
      <c r="L84" s="91"/>
      <c r="M84" s="85"/>
      <c r="N84" s="90"/>
      <c r="O84" s="91"/>
      <c r="P84" s="353" t="s">
        <v>210</v>
      </c>
      <c r="Q84" s="371">
        <v>0</v>
      </c>
      <c r="R84" s="91"/>
    </row>
    <row r="85" spans="1:18" ht="13.5">
      <c r="A85" s="86"/>
      <c r="B85" s="178"/>
      <c r="C85" s="91"/>
      <c r="D85" s="86"/>
      <c r="E85" s="178"/>
      <c r="F85" s="91"/>
      <c r="G85" s="85"/>
      <c r="H85" s="90"/>
      <c r="I85" s="91"/>
      <c r="J85" s="85"/>
      <c r="K85" s="90"/>
      <c r="L85" s="91"/>
      <c r="M85" s="85"/>
      <c r="N85" s="90"/>
      <c r="O85" s="91"/>
      <c r="P85" s="85" t="s">
        <v>211</v>
      </c>
      <c r="Q85" s="94">
        <v>110</v>
      </c>
      <c r="R85" s="91"/>
    </row>
    <row r="86" spans="1:18" ht="13.5">
      <c r="A86" s="86"/>
      <c r="B86" s="178"/>
      <c r="C86" s="91"/>
      <c r="D86" s="86"/>
      <c r="E86" s="178"/>
      <c r="F86" s="91"/>
      <c r="G86" s="85"/>
      <c r="H86" s="90"/>
      <c r="I86" s="91"/>
      <c r="J86" s="85"/>
      <c r="K86" s="90"/>
      <c r="L86" s="91"/>
      <c r="M86" s="85"/>
      <c r="N86" s="90"/>
      <c r="O86" s="91"/>
      <c r="P86" s="85" t="s">
        <v>212</v>
      </c>
      <c r="Q86" s="94">
        <v>50</v>
      </c>
      <c r="R86" s="91"/>
    </row>
    <row r="87" spans="1:18" ht="13.5">
      <c r="A87" s="86"/>
      <c r="B87" s="178"/>
      <c r="C87" s="91"/>
      <c r="D87" s="86"/>
      <c r="E87" s="178"/>
      <c r="F87" s="91"/>
      <c r="G87" s="85"/>
      <c r="H87" s="90"/>
      <c r="I87" s="91"/>
      <c r="J87" s="85"/>
      <c r="K87" s="90"/>
      <c r="L87" s="91"/>
      <c r="M87" s="85"/>
      <c r="N87" s="90"/>
      <c r="O87" s="91"/>
      <c r="P87" s="353" t="s">
        <v>213</v>
      </c>
      <c r="Q87" s="371">
        <v>0</v>
      </c>
      <c r="R87" s="91"/>
    </row>
    <row r="88" spans="1:18" ht="13.5">
      <c r="A88" s="86"/>
      <c r="B88" s="178"/>
      <c r="C88" s="91"/>
      <c r="D88" s="86"/>
      <c r="E88" s="178"/>
      <c r="F88" s="91"/>
      <c r="G88" s="85"/>
      <c r="H88" s="90"/>
      <c r="I88" s="91"/>
      <c r="J88" s="85"/>
      <c r="K88" s="90"/>
      <c r="L88" s="91"/>
      <c r="M88" s="85"/>
      <c r="N88" s="90"/>
      <c r="O88" s="91"/>
      <c r="P88" s="85" t="s">
        <v>214</v>
      </c>
      <c r="Q88" s="94">
        <v>530</v>
      </c>
      <c r="R88" s="91"/>
    </row>
    <row r="89" spans="1:18" ht="13.5">
      <c r="A89" s="86"/>
      <c r="B89" s="178"/>
      <c r="C89" s="91"/>
      <c r="D89" s="86"/>
      <c r="E89" s="178"/>
      <c r="F89" s="91"/>
      <c r="G89" s="85"/>
      <c r="H89" s="90"/>
      <c r="I89" s="91"/>
      <c r="J89" s="85"/>
      <c r="K89" s="90"/>
      <c r="L89" s="91"/>
      <c r="M89" s="85"/>
      <c r="N89" s="90"/>
      <c r="O89" s="91"/>
      <c r="P89" s="85" t="s">
        <v>355</v>
      </c>
      <c r="Q89" s="94">
        <v>200</v>
      </c>
      <c r="R89" s="91"/>
    </row>
    <row r="90" spans="1:18" ht="13.5">
      <c r="A90" s="86"/>
      <c r="B90" s="178"/>
      <c r="C90" s="91"/>
      <c r="D90" s="86"/>
      <c r="E90" s="178"/>
      <c r="F90" s="91"/>
      <c r="G90" s="85"/>
      <c r="H90" s="90"/>
      <c r="I90" s="91"/>
      <c r="J90" s="85"/>
      <c r="K90" s="90"/>
      <c r="L90" s="91"/>
      <c r="M90" s="85"/>
      <c r="N90" s="90"/>
      <c r="O90" s="91"/>
      <c r="P90" s="85" t="s">
        <v>215</v>
      </c>
      <c r="Q90" s="94">
        <v>180</v>
      </c>
      <c r="R90" s="91"/>
    </row>
    <row r="91" spans="1:18" ht="13.5">
      <c r="A91" s="182"/>
      <c r="B91" s="229"/>
      <c r="C91" s="97"/>
      <c r="D91" s="182"/>
      <c r="E91" s="229"/>
      <c r="F91" s="97"/>
      <c r="G91" s="181"/>
      <c r="H91" s="229"/>
      <c r="I91" s="97"/>
      <c r="J91" s="181"/>
      <c r="K91" s="229"/>
      <c r="L91" s="97"/>
      <c r="M91" s="181"/>
      <c r="N91" s="229"/>
      <c r="O91" s="97"/>
      <c r="P91" s="370" t="s">
        <v>911</v>
      </c>
      <c r="Q91" s="153">
        <v>770</v>
      </c>
      <c r="R91" s="97"/>
    </row>
    <row r="92" spans="1:18" ht="14.25" thickBot="1">
      <c r="A92" s="186" t="s">
        <v>22</v>
      </c>
      <c r="B92" s="217">
        <f>SUM(B75:B91)</f>
        <v>0</v>
      </c>
      <c r="C92" s="226">
        <f>SUM(C75:C91)</f>
        <v>0</v>
      </c>
      <c r="D92" s="186" t="s">
        <v>22</v>
      </c>
      <c r="E92" s="217">
        <f>SUM(E75:E91)</f>
        <v>0</v>
      </c>
      <c r="F92" s="226">
        <f>SUM(F75:F91)</f>
        <v>0</v>
      </c>
      <c r="G92" s="186" t="s">
        <v>22</v>
      </c>
      <c r="H92" s="217">
        <f>SUM(H75:H91)</f>
        <v>340</v>
      </c>
      <c r="I92" s="226">
        <f>SUM(I75:I91)</f>
        <v>0</v>
      </c>
      <c r="J92" s="186" t="s">
        <v>22</v>
      </c>
      <c r="K92" s="217">
        <f>SUM(K75:K91)</f>
        <v>0</v>
      </c>
      <c r="L92" s="226">
        <f>SUM(L75:L91)</f>
        <v>0</v>
      </c>
      <c r="M92" s="186" t="s">
        <v>22</v>
      </c>
      <c r="N92" s="217">
        <f>SUM(N75:N91)</f>
        <v>0</v>
      </c>
      <c r="O92" s="226">
        <f>SUM(O75:O91)</f>
        <v>0</v>
      </c>
      <c r="P92" s="186" t="s">
        <v>22</v>
      </c>
      <c r="Q92" s="188">
        <f>SUM(Q75:Q91)</f>
        <v>8210</v>
      </c>
      <c r="R92" s="226">
        <f>SUM(R75:R91)</f>
        <v>0</v>
      </c>
    </row>
    <row r="93" spans="1:18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</sheetData>
  <sheetProtection/>
  <mergeCells count="2">
    <mergeCell ref="F2:I2"/>
    <mergeCell ref="N2:O2"/>
  </mergeCells>
  <conditionalFormatting sqref="I75:I92 C8:C25 F8:F25 L8:L25 O8:O25 I8:I25 C31:C36 C42:C51 I31:I36 F31:F36 R31:R36 F42:F51 L31:L36 L42:L51 O31:O36 O49:O51 R8:R25 I42:I51 C57:C69 F57:F69 R42:R51 L57:L69 O57:O69 I57:I69 C75:C92 R57:R69 F75:F92 L75:L92 O75:O92 R75:R92">
    <cfRule type="cellIs" priority="1" dxfId="11" operator="greaterThan" stopIfTrue="1">
      <formula>B8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No．4</oddHeader>
    <oddFooter>&amp;C
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2"/>
  <sheetViews>
    <sheetView showGridLines="0" workbookViewId="0" topLeftCell="A1">
      <selection activeCell="S40" sqref="S40"/>
    </sheetView>
  </sheetViews>
  <sheetFormatPr defaultColWidth="9.00390625" defaultRowHeight="13.5"/>
  <cols>
    <col min="1" max="1" width="9.00390625" style="1" customWidth="1"/>
    <col min="2" max="2" width="7.375" style="1" customWidth="1"/>
    <col min="3" max="3" width="7.00390625" style="1" customWidth="1"/>
    <col min="4" max="4" width="9.00390625" style="1" customWidth="1"/>
    <col min="5" max="5" width="7.375" style="1" customWidth="1"/>
    <col min="6" max="6" width="7.00390625" style="1" customWidth="1"/>
    <col min="7" max="7" width="9.00390625" style="1" customWidth="1"/>
    <col min="8" max="8" width="7.375" style="1" customWidth="1"/>
    <col min="9" max="9" width="7.00390625" style="1" customWidth="1"/>
    <col min="10" max="10" width="9.00390625" style="1" customWidth="1"/>
    <col min="11" max="11" width="7.375" style="1" customWidth="1"/>
    <col min="12" max="12" width="7.00390625" style="1" customWidth="1"/>
    <col min="13" max="13" width="9.00390625" style="1" customWidth="1"/>
    <col min="14" max="14" width="7.375" style="1" customWidth="1"/>
    <col min="15" max="15" width="7.00390625" style="1" customWidth="1"/>
    <col min="16" max="16" width="9.00390625" style="1" customWidth="1"/>
    <col min="17" max="17" width="7.375" style="1" customWidth="1"/>
    <col min="18" max="18" width="7.00390625" style="1" customWidth="1"/>
    <col min="19" max="19" width="8.875" style="1" customWidth="1"/>
    <col min="20" max="16384" width="9.00390625" style="1" customWidth="1"/>
  </cols>
  <sheetData>
    <row r="1" spans="1:18" ht="12.75" customHeight="1">
      <c r="A1" s="102" t="s">
        <v>0</v>
      </c>
      <c r="B1" s="103"/>
      <c r="C1" s="103"/>
      <c r="D1" s="104"/>
      <c r="E1" s="104"/>
      <c r="F1" s="105" t="s">
        <v>337</v>
      </c>
      <c r="G1" s="106"/>
      <c r="H1" s="106"/>
      <c r="I1" s="104"/>
      <c r="J1" s="107" t="s">
        <v>1</v>
      </c>
      <c r="K1" s="108" t="s">
        <v>2</v>
      </c>
      <c r="L1" s="106"/>
      <c r="M1" s="104"/>
      <c r="N1" s="108" t="s">
        <v>338</v>
      </c>
      <c r="O1" s="110"/>
      <c r="P1" s="111"/>
      <c r="Q1" s="112"/>
      <c r="R1" s="112"/>
    </row>
    <row r="2" spans="1:18" ht="25.5" customHeight="1" thickBot="1">
      <c r="A2" s="113">
        <f>'広島市中区・南区・東区・安芸区・安佐南区'!A2</f>
        <v>0</v>
      </c>
      <c r="B2" s="114"/>
      <c r="C2" s="114"/>
      <c r="D2" s="115"/>
      <c r="E2" s="116"/>
      <c r="F2" s="373" t="str">
        <f>'広島市中区・南区・東区・安芸区・安佐南区'!F2</f>
        <v>平成　　　年　　　月　　　日</v>
      </c>
      <c r="G2" s="374"/>
      <c r="H2" s="374"/>
      <c r="I2" s="375"/>
      <c r="J2" s="117">
        <f>'広島市中区・南区・東区・安芸区・安佐南区'!J2</f>
        <v>0</v>
      </c>
      <c r="K2" s="118">
        <f>'広島市中区・南区・東区・安芸区・安佐南区'!K2</f>
        <v>0</v>
      </c>
      <c r="L2" s="114"/>
      <c r="M2" s="116"/>
      <c r="N2" s="376"/>
      <c r="O2" s="377"/>
      <c r="P2" s="119"/>
      <c r="Q2" s="112"/>
      <c r="R2" s="112"/>
    </row>
    <row r="3" spans="1:18" ht="16.5" customHeight="1" thickBot="1">
      <c r="A3" s="112"/>
      <c r="B3" s="112"/>
      <c r="C3" s="112"/>
      <c r="D3" s="112"/>
      <c r="E3" s="112"/>
      <c r="F3" s="112"/>
      <c r="G3" s="120"/>
      <c r="H3" s="112"/>
      <c r="I3" s="112"/>
      <c r="J3" s="112"/>
      <c r="K3" s="112"/>
      <c r="L3" s="112"/>
      <c r="M3" s="121"/>
      <c r="N3" s="112"/>
      <c r="O3" s="112"/>
      <c r="P3" s="120" t="s">
        <v>383</v>
      </c>
      <c r="Q3" s="112"/>
      <c r="R3" s="112"/>
    </row>
    <row r="4" spans="1:18" ht="16.5" customHeight="1" thickBot="1">
      <c r="A4" s="319" t="s">
        <v>908</v>
      </c>
      <c r="B4" s="122"/>
      <c r="C4" s="123" t="s">
        <v>405</v>
      </c>
      <c r="D4" s="124" t="s">
        <v>224</v>
      </c>
      <c r="E4" s="125"/>
      <c r="F4" s="126" t="s">
        <v>4</v>
      </c>
      <c r="G4" s="127">
        <f>SUM(B24,E24,H24,K24,N24,Q24)</f>
        <v>17090</v>
      </c>
      <c r="H4" s="128" t="s">
        <v>5</v>
      </c>
      <c r="I4" s="129">
        <f>SUM(C24,F24,I24,L24,O24,R24)</f>
        <v>0</v>
      </c>
      <c r="J4" s="9"/>
      <c r="K4" s="130"/>
      <c r="L4" s="131" t="s">
        <v>367</v>
      </c>
      <c r="M4" s="132">
        <f>I4+I26+I52+I63+I81</f>
        <v>0</v>
      </c>
      <c r="N4" s="112"/>
      <c r="O4" s="112"/>
      <c r="P4" s="133" t="s">
        <v>384</v>
      </c>
      <c r="Q4" s="112"/>
      <c r="R4" s="112"/>
    </row>
    <row r="5" spans="1:18" ht="5.25" customHeight="1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18" ht="15.75" customHeight="1">
      <c r="A6" s="134" t="s">
        <v>6</v>
      </c>
      <c r="B6" s="135"/>
      <c r="C6" s="136"/>
      <c r="D6" s="137" t="s">
        <v>7</v>
      </c>
      <c r="E6" s="135"/>
      <c r="F6" s="136"/>
      <c r="G6" s="137" t="s">
        <v>8</v>
      </c>
      <c r="H6" s="135"/>
      <c r="I6" s="136"/>
      <c r="J6" s="137" t="s">
        <v>373</v>
      </c>
      <c r="K6" s="135"/>
      <c r="L6" s="136"/>
      <c r="M6" s="137" t="s">
        <v>434</v>
      </c>
      <c r="N6" s="135"/>
      <c r="O6" s="136"/>
      <c r="P6" s="138" t="s">
        <v>10</v>
      </c>
      <c r="Q6" s="106"/>
      <c r="R6" s="110"/>
    </row>
    <row r="7" spans="1:18" ht="14.25" customHeight="1">
      <c r="A7" s="139" t="s">
        <v>11</v>
      </c>
      <c r="B7" s="140" t="s">
        <v>12</v>
      </c>
      <c r="C7" s="141"/>
      <c r="D7" s="139" t="s">
        <v>11</v>
      </c>
      <c r="E7" s="140" t="s">
        <v>12</v>
      </c>
      <c r="F7" s="141"/>
      <c r="G7" s="139" t="s">
        <v>11</v>
      </c>
      <c r="H7" s="140" t="s">
        <v>12</v>
      </c>
      <c r="I7" s="141"/>
      <c r="J7" s="139" t="s">
        <v>11</v>
      </c>
      <c r="K7" s="140" t="s">
        <v>12</v>
      </c>
      <c r="L7" s="141"/>
      <c r="M7" s="139" t="s">
        <v>11</v>
      </c>
      <c r="N7" s="140" t="s">
        <v>12</v>
      </c>
      <c r="O7" s="141"/>
      <c r="P7" s="144" t="s">
        <v>11</v>
      </c>
      <c r="Q7" s="197" t="s">
        <v>12</v>
      </c>
      <c r="R7" s="198"/>
    </row>
    <row r="8" spans="1:18" ht="13.5">
      <c r="A8" s="86" t="s">
        <v>466</v>
      </c>
      <c r="B8" s="178">
        <v>40</v>
      </c>
      <c r="C8" s="91"/>
      <c r="D8" s="86" t="s">
        <v>30</v>
      </c>
      <c r="E8" s="178">
        <v>410</v>
      </c>
      <c r="F8" s="91"/>
      <c r="G8" s="86" t="s">
        <v>30</v>
      </c>
      <c r="H8" s="90">
        <v>960</v>
      </c>
      <c r="I8" s="91"/>
      <c r="J8" s="86"/>
      <c r="K8" s="90"/>
      <c r="L8" s="91"/>
      <c r="M8" s="86" t="s">
        <v>466</v>
      </c>
      <c r="N8" s="90">
        <v>200</v>
      </c>
      <c r="O8" s="91"/>
      <c r="P8" s="86" t="s">
        <v>225</v>
      </c>
      <c r="Q8" s="94">
        <v>2740</v>
      </c>
      <c r="R8" s="91"/>
    </row>
    <row r="9" spans="1:18" ht="13.5">
      <c r="A9" s="86" t="s">
        <v>872</v>
      </c>
      <c r="B9" s="178">
        <v>30</v>
      </c>
      <c r="C9" s="91"/>
      <c r="D9" s="86" t="s">
        <v>226</v>
      </c>
      <c r="E9" s="178">
        <v>220</v>
      </c>
      <c r="F9" s="91"/>
      <c r="G9" s="86" t="s">
        <v>226</v>
      </c>
      <c r="H9" s="90">
        <v>320</v>
      </c>
      <c r="I9" s="91"/>
      <c r="J9" s="86"/>
      <c r="K9" s="90"/>
      <c r="L9" s="91"/>
      <c r="M9" s="86" t="s">
        <v>872</v>
      </c>
      <c r="N9" s="90">
        <v>60</v>
      </c>
      <c r="O9" s="91"/>
      <c r="P9" s="86" t="s">
        <v>356</v>
      </c>
      <c r="Q9" s="94">
        <v>2000</v>
      </c>
      <c r="R9" s="91"/>
    </row>
    <row r="10" spans="1:18" ht="13.5">
      <c r="A10" s="86" t="s">
        <v>873</v>
      </c>
      <c r="B10" s="178">
        <v>30</v>
      </c>
      <c r="C10" s="91"/>
      <c r="D10" s="86" t="s">
        <v>227</v>
      </c>
      <c r="E10" s="178">
        <v>120</v>
      </c>
      <c r="F10" s="91"/>
      <c r="G10" s="86" t="s">
        <v>227</v>
      </c>
      <c r="H10" s="90">
        <v>310</v>
      </c>
      <c r="I10" s="91"/>
      <c r="J10" s="86"/>
      <c r="K10" s="90"/>
      <c r="L10" s="91"/>
      <c r="M10" s="86" t="s">
        <v>873</v>
      </c>
      <c r="N10" s="90">
        <v>70</v>
      </c>
      <c r="O10" s="91"/>
      <c r="P10" s="86" t="s">
        <v>357</v>
      </c>
      <c r="Q10" s="94">
        <v>2110</v>
      </c>
      <c r="R10" s="91"/>
    </row>
    <row r="11" spans="1:18" ht="13.5">
      <c r="A11" s="86"/>
      <c r="B11" s="178"/>
      <c r="C11" s="91"/>
      <c r="D11" s="86"/>
      <c r="E11" s="178"/>
      <c r="F11" s="91"/>
      <c r="G11" s="86" t="s">
        <v>441</v>
      </c>
      <c r="H11" s="90">
        <v>80</v>
      </c>
      <c r="I11" s="91"/>
      <c r="J11" s="86"/>
      <c r="K11" s="90"/>
      <c r="L11" s="91"/>
      <c r="M11" s="86"/>
      <c r="N11" s="90"/>
      <c r="O11" s="91"/>
      <c r="P11" s="86" t="s">
        <v>228</v>
      </c>
      <c r="Q11" s="94">
        <v>1260</v>
      </c>
      <c r="R11" s="91"/>
    </row>
    <row r="12" spans="1:18" ht="13.5">
      <c r="A12" s="86"/>
      <c r="B12" s="178"/>
      <c r="C12" s="91"/>
      <c r="D12" s="86"/>
      <c r="E12" s="178"/>
      <c r="F12" s="91"/>
      <c r="G12" s="86" t="s">
        <v>571</v>
      </c>
      <c r="H12" s="90">
        <v>110</v>
      </c>
      <c r="I12" s="91"/>
      <c r="J12" s="86"/>
      <c r="K12" s="90"/>
      <c r="L12" s="91"/>
      <c r="M12" s="86"/>
      <c r="N12" s="90"/>
      <c r="O12" s="91"/>
      <c r="P12" s="85" t="s">
        <v>229</v>
      </c>
      <c r="Q12" s="94">
        <v>370</v>
      </c>
      <c r="R12" s="91"/>
    </row>
    <row r="13" spans="1:18" ht="13.5">
      <c r="A13" s="86"/>
      <c r="B13" s="178"/>
      <c r="C13" s="91"/>
      <c r="D13" s="86"/>
      <c r="E13" s="178"/>
      <c r="F13" s="91"/>
      <c r="G13" s="86" t="s">
        <v>241</v>
      </c>
      <c r="H13" s="90">
        <v>180</v>
      </c>
      <c r="I13" s="91"/>
      <c r="J13" s="86"/>
      <c r="K13" s="90"/>
      <c r="L13" s="91"/>
      <c r="M13" s="86"/>
      <c r="N13" s="90"/>
      <c r="O13" s="91"/>
      <c r="P13" s="85" t="s">
        <v>230</v>
      </c>
      <c r="Q13" s="94">
        <v>260</v>
      </c>
      <c r="R13" s="91"/>
    </row>
    <row r="14" spans="1:18" ht="13.5">
      <c r="A14" s="86"/>
      <c r="B14" s="178"/>
      <c r="C14" s="91"/>
      <c r="D14" s="86"/>
      <c r="E14" s="178"/>
      <c r="F14" s="91"/>
      <c r="G14" s="86"/>
      <c r="H14" s="90"/>
      <c r="I14" s="91"/>
      <c r="J14" s="86"/>
      <c r="K14" s="90"/>
      <c r="L14" s="91"/>
      <c r="M14" s="86"/>
      <c r="N14" s="90"/>
      <c r="O14" s="91"/>
      <c r="P14" s="85" t="s">
        <v>238</v>
      </c>
      <c r="Q14" s="94">
        <v>850</v>
      </c>
      <c r="R14" s="91"/>
    </row>
    <row r="15" spans="1:18" ht="13.5">
      <c r="A15" s="86"/>
      <c r="B15" s="178"/>
      <c r="C15" s="91"/>
      <c r="D15" s="86"/>
      <c r="E15" s="178"/>
      <c r="F15" s="91"/>
      <c r="G15" s="86"/>
      <c r="H15" s="90"/>
      <c r="I15" s="91"/>
      <c r="J15" s="86"/>
      <c r="K15" s="90"/>
      <c r="L15" s="91"/>
      <c r="M15" s="86"/>
      <c r="N15" s="90"/>
      <c r="O15" s="91"/>
      <c r="P15" s="86" t="s">
        <v>240</v>
      </c>
      <c r="Q15" s="94">
        <v>960</v>
      </c>
      <c r="R15" s="91"/>
    </row>
    <row r="16" spans="1:18" ht="13.5">
      <c r="A16" s="86"/>
      <c r="B16" s="178"/>
      <c r="C16" s="91"/>
      <c r="D16" s="86"/>
      <c r="E16" s="178"/>
      <c r="F16" s="91"/>
      <c r="G16" s="86"/>
      <c r="H16" s="90"/>
      <c r="I16" s="91"/>
      <c r="J16" s="86"/>
      <c r="K16" s="90"/>
      <c r="L16" s="91"/>
      <c r="M16" s="86"/>
      <c r="N16" s="90"/>
      <c r="O16" s="91"/>
      <c r="P16" s="86" t="s">
        <v>242</v>
      </c>
      <c r="Q16" s="94">
        <v>420</v>
      </c>
      <c r="R16" s="91"/>
    </row>
    <row r="17" spans="1:18" ht="13.5">
      <c r="A17" s="86"/>
      <c r="B17" s="178"/>
      <c r="C17" s="91"/>
      <c r="D17" s="86"/>
      <c r="E17" s="178"/>
      <c r="F17" s="91"/>
      <c r="G17" s="86"/>
      <c r="H17" s="90"/>
      <c r="I17" s="91"/>
      <c r="J17" s="86"/>
      <c r="K17" s="90"/>
      <c r="L17" s="91"/>
      <c r="M17" s="86"/>
      <c r="N17" s="90"/>
      <c r="O17" s="91"/>
      <c r="P17" s="86" t="s">
        <v>437</v>
      </c>
      <c r="Q17" s="94">
        <v>400</v>
      </c>
      <c r="R17" s="91"/>
    </row>
    <row r="18" spans="1:18" ht="13.5">
      <c r="A18" s="86"/>
      <c r="B18" s="178"/>
      <c r="C18" s="91"/>
      <c r="D18" s="86"/>
      <c r="E18" s="178"/>
      <c r="F18" s="91"/>
      <c r="G18" s="86"/>
      <c r="H18" s="90"/>
      <c r="I18" s="91"/>
      <c r="J18" s="86"/>
      <c r="K18" s="90"/>
      <c r="L18" s="91"/>
      <c r="M18" s="86"/>
      <c r="N18" s="90"/>
      <c r="O18" s="91"/>
      <c r="P18" s="85" t="s">
        <v>332</v>
      </c>
      <c r="Q18" s="94">
        <v>70</v>
      </c>
      <c r="R18" s="91"/>
    </row>
    <row r="19" spans="1:18" ht="13.5">
      <c r="A19" s="86"/>
      <c r="B19" s="178"/>
      <c r="C19" s="91"/>
      <c r="D19" s="86"/>
      <c r="E19" s="178"/>
      <c r="F19" s="91"/>
      <c r="G19" s="86"/>
      <c r="H19" s="90"/>
      <c r="I19" s="91"/>
      <c r="J19" s="86"/>
      <c r="K19" s="90"/>
      <c r="L19" s="91"/>
      <c r="M19" s="86"/>
      <c r="N19" s="90"/>
      <c r="O19" s="91"/>
      <c r="P19" s="85" t="s">
        <v>243</v>
      </c>
      <c r="Q19" s="94">
        <v>460</v>
      </c>
      <c r="R19" s="91"/>
    </row>
    <row r="20" spans="1:18" ht="13.5">
      <c r="A20" s="86"/>
      <c r="B20" s="178"/>
      <c r="C20" s="91"/>
      <c r="D20" s="86"/>
      <c r="E20" s="178"/>
      <c r="F20" s="91"/>
      <c r="G20" s="86"/>
      <c r="H20" s="90"/>
      <c r="I20" s="91"/>
      <c r="J20" s="86"/>
      <c r="K20" s="90"/>
      <c r="L20" s="91"/>
      <c r="M20" s="86"/>
      <c r="N20" s="90"/>
      <c r="O20" s="91"/>
      <c r="P20" s="85" t="s">
        <v>239</v>
      </c>
      <c r="Q20" s="94">
        <v>890</v>
      </c>
      <c r="R20" s="91"/>
    </row>
    <row r="21" spans="1:18" ht="13.5">
      <c r="A21" s="86"/>
      <c r="B21" s="178"/>
      <c r="C21" s="91"/>
      <c r="D21" s="86"/>
      <c r="E21" s="178"/>
      <c r="F21" s="91"/>
      <c r="G21" s="86"/>
      <c r="H21" s="90"/>
      <c r="I21" s="91"/>
      <c r="J21" s="86"/>
      <c r="K21" s="90"/>
      <c r="L21" s="91"/>
      <c r="M21" s="86"/>
      <c r="N21" s="90"/>
      <c r="O21" s="91"/>
      <c r="P21" s="85" t="s">
        <v>244</v>
      </c>
      <c r="Q21" s="94">
        <v>1160</v>
      </c>
      <c r="R21" s="91"/>
    </row>
    <row r="22" spans="1:18" ht="13.5">
      <c r="A22" s="86"/>
      <c r="B22" s="178"/>
      <c r="C22" s="91"/>
      <c r="D22" s="86"/>
      <c r="E22" s="178"/>
      <c r="F22" s="91"/>
      <c r="G22" s="85"/>
      <c r="H22" s="90"/>
      <c r="I22" s="91"/>
      <c r="J22" s="85"/>
      <c r="K22" s="90"/>
      <c r="L22" s="91"/>
      <c r="M22" s="85"/>
      <c r="N22" s="90"/>
      <c r="O22" s="91"/>
      <c r="P22" s="85"/>
      <c r="Q22" s="94"/>
      <c r="R22" s="91"/>
    </row>
    <row r="23" spans="1:18" ht="13.5">
      <c r="A23" s="182"/>
      <c r="B23" s="228"/>
      <c r="C23" s="97"/>
      <c r="D23" s="182"/>
      <c r="E23" s="228"/>
      <c r="F23" s="97"/>
      <c r="G23" s="181"/>
      <c r="H23" s="229"/>
      <c r="I23" s="97"/>
      <c r="J23" s="181"/>
      <c r="K23" s="229"/>
      <c r="L23" s="97"/>
      <c r="M23" s="181"/>
      <c r="N23" s="229"/>
      <c r="O23" s="97"/>
      <c r="P23" s="182"/>
      <c r="Q23" s="153"/>
      <c r="R23" s="97"/>
    </row>
    <row r="24" spans="1:18" ht="14.25" thickBot="1">
      <c r="A24" s="186" t="s">
        <v>22</v>
      </c>
      <c r="B24" s="217">
        <f>SUM(B8:B23)</f>
        <v>100</v>
      </c>
      <c r="C24" s="226">
        <f>SUM(C8:C23)</f>
        <v>0</v>
      </c>
      <c r="D24" s="186" t="s">
        <v>22</v>
      </c>
      <c r="E24" s="217">
        <f>SUM(E8:E23)</f>
        <v>750</v>
      </c>
      <c r="F24" s="226">
        <f>SUM(F8:F23)</f>
        <v>0</v>
      </c>
      <c r="G24" s="186" t="s">
        <v>22</v>
      </c>
      <c r="H24" s="217">
        <f>SUM(H8:H23)</f>
        <v>1960</v>
      </c>
      <c r="I24" s="226">
        <f>SUM(I8:I23)</f>
        <v>0</v>
      </c>
      <c r="J24" s="186" t="s">
        <v>22</v>
      </c>
      <c r="K24" s="217">
        <f>SUM(K8:K23)</f>
        <v>0</v>
      </c>
      <c r="L24" s="226">
        <f>SUM(L8:L23)</f>
        <v>0</v>
      </c>
      <c r="M24" s="186" t="s">
        <v>22</v>
      </c>
      <c r="N24" s="217">
        <f>SUM(N8:N23)</f>
        <v>330</v>
      </c>
      <c r="O24" s="226">
        <f>SUM(O8:O23)</f>
        <v>0</v>
      </c>
      <c r="P24" s="186" t="s">
        <v>22</v>
      </c>
      <c r="Q24" s="188">
        <f>SUM(Q8:Q23)</f>
        <v>13950</v>
      </c>
      <c r="R24" s="226">
        <f>SUM(R8:R23)</f>
        <v>0</v>
      </c>
    </row>
    <row r="25" spans="1:18" ht="9" customHeight="1" thickBot="1">
      <c r="A25" s="112"/>
      <c r="B25" s="112"/>
      <c r="C25" s="112"/>
      <c r="D25" s="112"/>
      <c r="E25" s="112"/>
      <c r="F25" s="112"/>
      <c r="G25" s="120"/>
      <c r="H25" s="112"/>
      <c r="I25" s="112"/>
      <c r="J25" s="112"/>
      <c r="K25" s="112"/>
      <c r="L25" s="112"/>
      <c r="M25" s="121"/>
      <c r="N25" s="230"/>
      <c r="O25" s="112"/>
      <c r="P25" s="112"/>
      <c r="Q25" s="112"/>
      <c r="R25" s="112"/>
    </row>
    <row r="26" spans="1:18" ht="16.5" customHeight="1" thickBot="1">
      <c r="A26" s="319" t="s">
        <v>908</v>
      </c>
      <c r="B26" s="122"/>
      <c r="C26" s="123" t="s">
        <v>406</v>
      </c>
      <c r="D26" s="124" t="s">
        <v>231</v>
      </c>
      <c r="E26" s="125"/>
      <c r="F26" s="126" t="s">
        <v>4</v>
      </c>
      <c r="G26" s="127">
        <f>SUM(B50,E50,H50,K50,N50,Q50)</f>
        <v>12820</v>
      </c>
      <c r="H26" s="128" t="s">
        <v>5</v>
      </c>
      <c r="I26" s="129">
        <f>SUM(C50,F50,I50,L50,O50,R50)</f>
        <v>0</v>
      </c>
      <c r="J26" s="9"/>
      <c r="K26" s="130"/>
      <c r="L26" s="194"/>
      <c r="M26" s="195"/>
      <c r="N26" s="196"/>
      <c r="O26" s="112"/>
      <c r="P26" s="112"/>
      <c r="Q26" s="112"/>
      <c r="R26" s="112"/>
    </row>
    <row r="27" spans="1:18" ht="5.25" customHeight="1" thickBo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1:18" ht="15.75" customHeight="1">
      <c r="A28" s="134" t="s">
        <v>6</v>
      </c>
      <c r="B28" s="135"/>
      <c r="C28" s="136"/>
      <c r="D28" s="137" t="s">
        <v>7</v>
      </c>
      <c r="E28" s="135"/>
      <c r="F28" s="136"/>
      <c r="G28" s="137" t="s">
        <v>8</v>
      </c>
      <c r="H28" s="135"/>
      <c r="I28" s="136"/>
      <c r="J28" s="137" t="s">
        <v>434</v>
      </c>
      <c r="K28" s="135"/>
      <c r="L28" s="136"/>
      <c r="M28" s="137" t="s">
        <v>9</v>
      </c>
      <c r="N28" s="135"/>
      <c r="O28" s="136"/>
      <c r="P28" s="138" t="s">
        <v>10</v>
      </c>
      <c r="Q28" s="106"/>
      <c r="R28" s="110"/>
    </row>
    <row r="29" spans="1:18" ht="14.25" customHeight="1">
      <c r="A29" s="139" t="s">
        <v>11</v>
      </c>
      <c r="B29" s="140" t="s">
        <v>12</v>
      </c>
      <c r="C29" s="141"/>
      <c r="D29" s="139" t="s">
        <v>11</v>
      </c>
      <c r="E29" s="140" t="s">
        <v>12</v>
      </c>
      <c r="F29" s="141"/>
      <c r="G29" s="139" t="s">
        <v>11</v>
      </c>
      <c r="H29" s="140" t="s">
        <v>12</v>
      </c>
      <c r="I29" s="141"/>
      <c r="J29" s="139" t="s">
        <v>11</v>
      </c>
      <c r="K29" s="140" t="s">
        <v>12</v>
      </c>
      <c r="L29" s="141"/>
      <c r="M29" s="139" t="s">
        <v>11</v>
      </c>
      <c r="N29" s="140" t="s">
        <v>12</v>
      </c>
      <c r="O29" s="141"/>
      <c r="P29" s="144" t="s">
        <v>11</v>
      </c>
      <c r="Q29" s="145" t="s">
        <v>12</v>
      </c>
      <c r="R29" s="146"/>
    </row>
    <row r="30" spans="1:18" ht="14.25" customHeight="1">
      <c r="A30" s="231"/>
      <c r="B30" s="232"/>
      <c r="C30" s="101"/>
      <c r="D30" s="222" t="s">
        <v>650</v>
      </c>
      <c r="E30" s="221"/>
      <c r="F30" s="100"/>
      <c r="G30" s="222" t="s">
        <v>650</v>
      </c>
      <c r="H30" s="221"/>
      <c r="I30" s="100"/>
      <c r="J30" s="222" t="s">
        <v>650</v>
      </c>
      <c r="K30" s="221"/>
      <c r="L30" s="100"/>
      <c r="M30" s="233"/>
      <c r="N30" s="93"/>
      <c r="O30" s="100"/>
      <c r="P30" s="222" t="s">
        <v>650</v>
      </c>
      <c r="Q30" s="221"/>
      <c r="R30" s="101"/>
    </row>
    <row r="31" spans="1:18" ht="13.5">
      <c r="A31" s="86"/>
      <c r="B31" s="178"/>
      <c r="C31" s="91"/>
      <c r="D31" s="88" t="s">
        <v>232</v>
      </c>
      <c r="E31" s="150"/>
      <c r="F31" s="91"/>
      <c r="G31" s="88" t="s">
        <v>232</v>
      </c>
      <c r="H31" s="94">
        <v>1040</v>
      </c>
      <c r="I31" s="91"/>
      <c r="J31" s="88" t="s">
        <v>874</v>
      </c>
      <c r="K31" s="94">
        <v>150</v>
      </c>
      <c r="L31" s="91"/>
      <c r="M31" s="234"/>
      <c r="N31" s="94"/>
      <c r="O31" s="91"/>
      <c r="P31" s="88" t="s">
        <v>233</v>
      </c>
      <c r="Q31" s="94">
        <v>2820</v>
      </c>
      <c r="R31" s="91"/>
    </row>
    <row r="32" spans="1:18" ht="13.5">
      <c r="A32" s="180"/>
      <c r="B32" s="207"/>
      <c r="C32" s="91"/>
      <c r="D32" s="164"/>
      <c r="E32" s="99"/>
      <c r="F32" s="91"/>
      <c r="G32" s="164"/>
      <c r="H32" s="99"/>
      <c r="I32" s="91"/>
      <c r="J32" s="98"/>
      <c r="K32" s="99"/>
      <c r="L32" s="91"/>
      <c r="M32" s="164"/>
      <c r="N32" s="99"/>
      <c r="O32" s="91"/>
      <c r="P32" s="163" t="s">
        <v>608</v>
      </c>
      <c r="Q32" s="99">
        <v>800</v>
      </c>
      <c r="R32" s="91"/>
    </row>
    <row r="33" spans="1:18" ht="13.5">
      <c r="A33" s="180"/>
      <c r="B33" s="207"/>
      <c r="C33" s="91"/>
      <c r="D33" s="164"/>
      <c r="E33" s="99"/>
      <c r="F33" s="91"/>
      <c r="G33" s="157" t="s">
        <v>654</v>
      </c>
      <c r="H33" s="99">
        <f>SUM(H31:H32)</f>
        <v>1040</v>
      </c>
      <c r="I33" s="91">
        <f>SUM(I31:I32)</f>
        <v>0</v>
      </c>
      <c r="J33" s="157" t="s">
        <v>654</v>
      </c>
      <c r="K33" s="99">
        <f>SUM(K31:K32)</f>
        <v>150</v>
      </c>
      <c r="L33" s="91">
        <f>SUM(L31:L32)</f>
        <v>0</v>
      </c>
      <c r="M33" s="98"/>
      <c r="N33" s="99"/>
      <c r="O33" s="91"/>
      <c r="P33" s="98" t="s">
        <v>234</v>
      </c>
      <c r="Q33" s="99">
        <v>1000</v>
      </c>
      <c r="R33" s="91"/>
    </row>
    <row r="34" spans="1:18" ht="13.5">
      <c r="A34" s="180"/>
      <c r="B34" s="207"/>
      <c r="C34" s="91"/>
      <c r="D34" s="98"/>
      <c r="E34" s="151"/>
      <c r="F34" s="91"/>
      <c r="G34" s="165" t="s">
        <v>640</v>
      </c>
      <c r="H34" s="99"/>
      <c r="I34" s="91"/>
      <c r="J34" s="98"/>
      <c r="K34" s="99"/>
      <c r="L34" s="91"/>
      <c r="M34" s="98"/>
      <c r="N34" s="99"/>
      <c r="O34" s="91"/>
      <c r="P34" s="98" t="s">
        <v>607</v>
      </c>
      <c r="Q34" s="99">
        <v>490</v>
      </c>
      <c r="R34" s="91"/>
    </row>
    <row r="35" spans="1:18" ht="13.5">
      <c r="A35" s="180"/>
      <c r="B35" s="207"/>
      <c r="C35" s="91"/>
      <c r="D35" s="98"/>
      <c r="E35" s="151"/>
      <c r="F35" s="91"/>
      <c r="G35" s="98" t="s">
        <v>467</v>
      </c>
      <c r="H35" s="99"/>
      <c r="I35" s="91"/>
      <c r="J35" s="163"/>
      <c r="K35" s="99"/>
      <c r="L35" s="91"/>
      <c r="M35" s="163"/>
      <c r="N35" s="99"/>
      <c r="O35" s="91"/>
      <c r="P35" s="98" t="s">
        <v>235</v>
      </c>
      <c r="Q35" s="99">
        <v>450</v>
      </c>
      <c r="R35" s="91"/>
    </row>
    <row r="36" spans="1:18" ht="13.5">
      <c r="A36" s="180"/>
      <c r="B36" s="207"/>
      <c r="C36" s="91"/>
      <c r="D36" s="354" t="s">
        <v>713</v>
      </c>
      <c r="E36" s="151"/>
      <c r="F36" s="91"/>
      <c r="G36" s="354" t="s">
        <v>750</v>
      </c>
      <c r="H36" s="99"/>
      <c r="I36" s="91"/>
      <c r="J36" s="163"/>
      <c r="K36" s="99"/>
      <c r="L36" s="91"/>
      <c r="M36" s="163"/>
      <c r="N36" s="99"/>
      <c r="O36" s="91"/>
      <c r="P36" s="164"/>
      <c r="Q36" s="99"/>
      <c r="R36" s="91"/>
    </row>
    <row r="37" spans="1:18" ht="13.5">
      <c r="A37" s="180"/>
      <c r="B37" s="207"/>
      <c r="C37" s="91"/>
      <c r="D37" s="157"/>
      <c r="E37" s="151"/>
      <c r="F37" s="91"/>
      <c r="G37" s="157" t="s">
        <v>654</v>
      </c>
      <c r="H37" s="99">
        <f>SUM(H35:H36)</f>
        <v>0</v>
      </c>
      <c r="I37" s="91">
        <f>SUM(I35:I36)</f>
        <v>0</v>
      </c>
      <c r="J37" s="163"/>
      <c r="K37" s="99"/>
      <c r="L37" s="91"/>
      <c r="M37" s="163"/>
      <c r="N37" s="99"/>
      <c r="O37" s="91"/>
      <c r="P37" s="157" t="s">
        <v>654</v>
      </c>
      <c r="Q37" s="99">
        <f>SUM(Q31:Q36)</f>
        <v>5560</v>
      </c>
      <c r="R37" s="91">
        <f>SUM(R31:R36)</f>
        <v>0</v>
      </c>
    </row>
    <row r="38" spans="1:18" ht="13.5">
      <c r="A38" s="180"/>
      <c r="B38" s="207"/>
      <c r="C38" s="91"/>
      <c r="D38" s="165"/>
      <c r="E38" s="151"/>
      <c r="F38" s="91"/>
      <c r="G38" s="165" t="s">
        <v>639</v>
      </c>
      <c r="H38" s="99"/>
      <c r="I38" s="91"/>
      <c r="J38" s="163"/>
      <c r="K38" s="99"/>
      <c r="L38" s="91"/>
      <c r="M38" s="165" t="s">
        <v>639</v>
      </c>
      <c r="N38" s="235"/>
      <c r="O38" s="91"/>
      <c r="P38" s="165" t="s">
        <v>639</v>
      </c>
      <c r="Q38" s="99">
        <v>0</v>
      </c>
      <c r="R38" s="91">
        <v>0</v>
      </c>
    </row>
    <row r="39" spans="1:18" ht="13.5">
      <c r="A39" s="180"/>
      <c r="B39" s="207"/>
      <c r="C39" s="91"/>
      <c r="D39" s="98"/>
      <c r="E39" s="151"/>
      <c r="F39" s="91"/>
      <c r="G39" s="98" t="s">
        <v>246</v>
      </c>
      <c r="H39" s="99">
        <v>100</v>
      </c>
      <c r="I39" s="91"/>
      <c r="J39" s="163"/>
      <c r="K39" s="99"/>
      <c r="L39" s="91"/>
      <c r="M39" s="98" t="s">
        <v>245</v>
      </c>
      <c r="N39" s="99">
        <v>250</v>
      </c>
      <c r="O39" s="91"/>
      <c r="P39" s="98" t="s">
        <v>247</v>
      </c>
      <c r="Q39" s="99">
        <v>350</v>
      </c>
      <c r="R39" s="91"/>
    </row>
    <row r="40" spans="1:18" ht="13.5">
      <c r="A40" s="180"/>
      <c r="B40" s="207"/>
      <c r="C40" s="91"/>
      <c r="D40" s="98"/>
      <c r="E40" s="151"/>
      <c r="F40" s="91"/>
      <c r="G40" s="98" t="s">
        <v>798</v>
      </c>
      <c r="H40" s="99">
        <v>640</v>
      </c>
      <c r="I40" s="91"/>
      <c r="J40" s="163"/>
      <c r="K40" s="99"/>
      <c r="L40" s="91"/>
      <c r="M40" s="98"/>
      <c r="N40" s="99"/>
      <c r="O40" s="91"/>
      <c r="P40" s="98" t="s">
        <v>875</v>
      </c>
      <c r="Q40" s="99">
        <v>280</v>
      </c>
      <c r="R40" s="91"/>
    </row>
    <row r="41" spans="1:18" ht="13.5">
      <c r="A41" s="180"/>
      <c r="B41" s="207"/>
      <c r="C41" s="91"/>
      <c r="D41" s="98"/>
      <c r="E41" s="151"/>
      <c r="F41" s="91"/>
      <c r="G41" s="98" t="s">
        <v>245</v>
      </c>
      <c r="H41" s="99">
        <v>390</v>
      </c>
      <c r="I41" s="91"/>
      <c r="J41" s="163"/>
      <c r="K41" s="99"/>
      <c r="L41" s="91"/>
      <c r="M41" s="163"/>
      <c r="N41" s="99"/>
      <c r="O41" s="91"/>
      <c r="P41" s="98" t="s">
        <v>248</v>
      </c>
      <c r="Q41" s="99">
        <v>360</v>
      </c>
      <c r="R41" s="91"/>
    </row>
    <row r="42" spans="1:18" ht="13.5">
      <c r="A42" s="180"/>
      <c r="B42" s="207"/>
      <c r="C42" s="91"/>
      <c r="D42" s="98"/>
      <c r="E42" s="151"/>
      <c r="F42" s="91"/>
      <c r="G42" s="163"/>
      <c r="H42" s="99"/>
      <c r="I42" s="91"/>
      <c r="J42" s="163"/>
      <c r="K42" s="99"/>
      <c r="L42" s="91"/>
      <c r="M42" s="163"/>
      <c r="N42" s="99"/>
      <c r="O42" s="91"/>
      <c r="P42" s="163" t="s">
        <v>249</v>
      </c>
      <c r="Q42" s="99">
        <v>290</v>
      </c>
      <c r="R42" s="91"/>
    </row>
    <row r="43" spans="1:18" ht="13.5">
      <c r="A43" s="180"/>
      <c r="B43" s="207"/>
      <c r="C43" s="91"/>
      <c r="D43" s="98"/>
      <c r="E43" s="237"/>
      <c r="F43" s="238"/>
      <c r="G43" s="163"/>
      <c r="H43" s="99"/>
      <c r="I43" s="91"/>
      <c r="J43" s="163"/>
      <c r="K43" s="99"/>
      <c r="L43" s="91"/>
      <c r="M43" s="163"/>
      <c r="N43" s="99"/>
      <c r="O43" s="91"/>
      <c r="P43" s="163" t="s">
        <v>250</v>
      </c>
      <c r="Q43" s="99">
        <v>110</v>
      </c>
      <c r="R43" s="91"/>
    </row>
    <row r="44" spans="1:18" ht="13.5">
      <c r="A44" s="180"/>
      <c r="B44" s="207"/>
      <c r="C44" s="91"/>
      <c r="D44" s="98"/>
      <c r="E44" s="237"/>
      <c r="F44" s="238"/>
      <c r="G44" s="163"/>
      <c r="H44" s="99"/>
      <c r="I44" s="91"/>
      <c r="J44" s="163"/>
      <c r="K44" s="99"/>
      <c r="L44" s="91"/>
      <c r="M44" s="163"/>
      <c r="N44" s="99"/>
      <c r="O44" s="91"/>
      <c r="P44" s="163" t="s">
        <v>799</v>
      </c>
      <c r="Q44" s="99">
        <v>1000</v>
      </c>
      <c r="R44" s="91"/>
    </row>
    <row r="45" spans="1:18" ht="13.5">
      <c r="A45" s="180"/>
      <c r="B45" s="207"/>
      <c r="C45" s="91"/>
      <c r="D45" s="98"/>
      <c r="E45" s="151"/>
      <c r="F45" s="91"/>
      <c r="G45" s="163"/>
      <c r="H45" s="99"/>
      <c r="I45" s="91"/>
      <c r="J45" s="163"/>
      <c r="K45" s="99"/>
      <c r="L45" s="91"/>
      <c r="M45" s="163"/>
      <c r="N45" s="99"/>
      <c r="O45" s="91"/>
      <c r="P45" s="163" t="s">
        <v>251</v>
      </c>
      <c r="Q45" s="99">
        <v>260</v>
      </c>
      <c r="R45" s="91"/>
    </row>
    <row r="46" spans="1:18" ht="13.5">
      <c r="A46" s="180"/>
      <c r="B46" s="207"/>
      <c r="C46" s="91"/>
      <c r="D46" s="98"/>
      <c r="E46" s="151"/>
      <c r="F46" s="91"/>
      <c r="G46" s="163"/>
      <c r="H46" s="99"/>
      <c r="I46" s="91"/>
      <c r="J46" s="163"/>
      <c r="K46" s="99"/>
      <c r="L46" s="91"/>
      <c r="M46" s="163"/>
      <c r="N46" s="99"/>
      <c r="O46" s="91"/>
      <c r="P46" s="163" t="s">
        <v>252</v>
      </c>
      <c r="Q46" s="99">
        <v>310</v>
      </c>
      <c r="R46" s="91"/>
    </row>
    <row r="47" spans="1:18" ht="13.5">
      <c r="A47" s="180"/>
      <c r="B47" s="207"/>
      <c r="C47" s="91"/>
      <c r="D47" s="98"/>
      <c r="E47" s="151"/>
      <c r="F47" s="91"/>
      <c r="G47" s="163"/>
      <c r="H47" s="99"/>
      <c r="I47" s="91"/>
      <c r="J47" s="163"/>
      <c r="K47" s="99"/>
      <c r="L47" s="91"/>
      <c r="M47" s="163"/>
      <c r="N47" s="99"/>
      <c r="O47" s="91"/>
      <c r="P47" s="163" t="s">
        <v>253</v>
      </c>
      <c r="Q47" s="99">
        <v>1730</v>
      </c>
      <c r="R47" s="91"/>
    </row>
    <row r="48" spans="1:18" ht="13.5">
      <c r="A48" s="180"/>
      <c r="B48" s="207"/>
      <c r="C48" s="91"/>
      <c r="D48" s="98"/>
      <c r="E48" s="151"/>
      <c r="F48" s="91"/>
      <c r="G48" s="163"/>
      <c r="H48" s="99"/>
      <c r="I48" s="91"/>
      <c r="J48" s="163"/>
      <c r="K48" s="99"/>
      <c r="L48" s="91"/>
      <c r="M48" s="163"/>
      <c r="N48" s="99"/>
      <c r="O48" s="91"/>
      <c r="P48" s="163"/>
      <c r="Q48" s="99"/>
      <c r="R48" s="91"/>
    </row>
    <row r="49" spans="1:18" ht="13.5">
      <c r="A49" s="182"/>
      <c r="B49" s="228"/>
      <c r="C49" s="97"/>
      <c r="D49" s="225"/>
      <c r="E49" s="183"/>
      <c r="F49" s="97"/>
      <c r="G49" s="225" t="s">
        <v>654</v>
      </c>
      <c r="H49" s="153">
        <f>SUM(H39:H48)</f>
        <v>1130</v>
      </c>
      <c r="I49" s="97">
        <f>SUM(I39:I48)</f>
        <v>0</v>
      </c>
      <c r="J49" s="184"/>
      <c r="K49" s="153"/>
      <c r="L49" s="97"/>
      <c r="M49" s="225" t="s">
        <v>654</v>
      </c>
      <c r="N49" s="153">
        <f>SUM(N39:N48)</f>
        <v>250</v>
      </c>
      <c r="O49" s="97">
        <f>SUM(O39:O48)</f>
        <v>0</v>
      </c>
      <c r="P49" s="225" t="s">
        <v>654</v>
      </c>
      <c r="Q49" s="153">
        <f>SUM(Q39:Q48)</f>
        <v>4690</v>
      </c>
      <c r="R49" s="97">
        <f>SUM(R39:R48)</f>
        <v>0</v>
      </c>
    </row>
    <row r="50" spans="1:18" ht="14.25" thickBot="1">
      <c r="A50" s="186" t="s">
        <v>22</v>
      </c>
      <c r="B50" s="217">
        <f>SUM(B31:B49)</f>
        <v>0</v>
      </c>
      <c r="C50" s="226">
        <f>SUM(C31:C49)</f>
        <v>0</v>
      </c>
      <c r="D50" s="186" t="s">
        <v>22</v>
      </c>
      <c r="E50" s="217">
        <f>SUM(E31:E49)</f>
        <v>0</v>
      </c>
      <c r="F50" s="226">
        <f>SUM(F31:F49)</f>
        <v>0</v>
      </c>
      <c r="G50" s="187" t="s">
        <v>22</v>
      </c>
      <c r="H50" s="188">
        <f>SUM(H33+H37+H49)</f>
        <v>2170</v>
      </c>
      <c r="I50" s="226">
        <f>SUM(I33+I37+I49)</f>
        <v>0</v>
      </c>
      <c r="J50" s="187" t="s">
        <v>22</v>
      </c>
      <c r="K50" s="188">
        <f>SUM(K33)</f>
        <v>150</v>
      </c>
      <c r="L50" s="226">
        <f>SUM(L33)</f>
        <v>0</v>
      </c>
      <c r="M50" s="187" t="s">
        <v>22</v>
      </c>
      <c r="N50" s="188">
        <f>SUM(N49)</f>
        <v>250</v>
      </c>
      <c r="O50" s="226">
        <f>SUM(O49)</f>
        <v>0</v>
      </c>
      <c r="P50" s="187" t="s">
        <v>22</v>
      </c>
      <c r="Q50" s="188">
        <f>SUM(Q37+Q49)</f>
        <v>10250</v>
      </c>
      <c r="R50" s="226">
        <f>SUM(R37+R49)</f>
        <v>0</v>
      </c>
    </row>
    <row r="51" spans="1:18" ht="9" customHeight="1" thickBot="1">
      <c r="A51" s="112"/>
      <c r="B51" s="112"/>
      <c r="C51" s="112"/>
      <c r="D51" s="112"/>
      <c r="E51" s="112"/>
      <c r="F51" s="112"/>
      <c r="G51" s="120"/>
      <c r="H51" s="112"/>
      <c r="I51" s="239"/>
      <c r="J51" s="112"/>
      <c r="K51" s="112"/>
      <c r="L51" s="112"/>
      <c r="M51" s="121"/>
      <c r="N51" s="230"/>
      <c r="O51" s="112"/>
      <c r="P51" s="112"/>
      <c r="Q51" s="112"/>
      <c r="R51" s="112"/>
    </row>
    <row r="52" spans="1:18" ht="16.5" customHeight="1" thickBot="1">
      <c r="A52" s="319" t="s">
        <v>908</v>
      </c>
      <c r="B52" s="122"/>
      <c r="C52" s="123" t="s">
        <v>381</v>
      </c>
      <c r="D52" s="124" t="s">
        <v>254</v>
      </c>
      <c r="E52" s="125"/>
      <c r="F52" s="126" t="s">
        <v>4</v>
      </c>
      <c r="G52" s="127">
        <f>SUM(B61,E61,H61,K61,N61,Q61)</f>
        <v>2600</v>
      </c>
      <c r="H52" s="128" t="s">
        <v>5</v>
      </c>
      <c r="I52" s="129">
        <f>SUM(C61,F61,I61,L61,O61,R61)</f>
        <v>0</v>
      </c>
      <c r="J52" s="9"/>
      <c r="K52" s="130"/>
      <c r="L52" s="194"/>
      <c r="M52" s="195"/>
      <c r="N52" s="196"/>
      <c r="O52" s="112"/>
      <c r="P52" s="112"/>
      <c r="Q52" s="112"/>
      <c r="R52" s="112"/>
    </row>
    <row r="53" spans="1:18" ht="5.25" customHeight="1" thickBo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1:18" ht="15.75" customHeight="1">
      <c r="A54" s="134" t="s">
        <v>6</v>
      </c>
      <c r="B54" s="135"/>
      <c r="C54" s="136"/>
      <c r="D54" s="137" t="s">
        <v>7</v>
      </c>
      <c r="E54" s="135"/>
      <c r="F54" s="136"/>
      <c r="G54" s="137" t="s">
        <v>8</v>
      </c>
      <c r="H54" s="135"/>
      <c r="I54" s="136"/>
      <c r="J54" s="137" t="s">
        <v>373</v>
      </c>
      <c r="K54" s="135"/>
      <c r="L54" s="136"/>
      <c r="M54" s="137" t="s">
        <v>9</v>
      </c>
      <c r="N54" s="135"/>
      <c r="O54" s="136"/>
      <c r="P54" s="138" t="s">
        <v>10</v>
      </c>
      <c r="Q54" s="106"/>
      <c r="R54" s="110"/>
    </row>
    <row r="55" spans="1:18" ht="14.25" customHeight="1">
      <c r="A55" s="139" t="s">
        <v>11</v>
      </c>
      <c r="B55" s="140" t="s">
        <v>12</v>
      </c>
      <c r="C55" s="141"/>
      <c r="D55" s="139" t="s">
        <v>11</v>
      </c>
      <c r="E55" s="140" t="s">
        <v>12</v>
      </c>
      <c r="F55" s="141"/>
      <c r="G55" s="139" t="s">
        <v>11</v>
      </c>
      <c r="H55" s="140" t="s">
        <v>12</v>
      </c>
      <c r="I55" s="141"/>
      <c r="J55" s="139" t="s">
        <v>11</v>
      </c>
      <c r="K55" s="140" t="s">
        <v>12</v>
      </c>
      <c r="L55" s="141"/>
      <c r="M55" s="139" t="s">
        <v>11</v>
      </c>
      <c r="N55" s="140" t="s">
        <v>12</v>
      </c>
      <c r="O55" s="141"/>
      <c r="P55" s="144" t="s">
        <v>11</v>
      </c>
      <c r="Q55" s="145" t="s">
        <v>12</v>
      </c>
      <c r="R55" s="146"/>
    </row>
    <row r="56" spans="1:18" ht="13.5">
      <c r="A56" s="86"/>
      <c r="B56" s="178"/>
      <c r="C56" s="91"/>
      <c r="D56" s="86"/>
      <c r="E56" s="178"/>
      <c r="F56" s="91"/>
      <c r="G56" s="85" t="s">
        <v>359</v>
      </c>
      <c r="H56" s="90">
        <v>130</v>
      </c>
      <c r="I56" s="91"/>
      <c r="J56" s="86"/>
      <c r="K56" s="90"/>
      <c r="L56" s="91"/>
      <c r="M56" s="86" t="s">
        <v>255</v>
      </c>
      <c r="N56" s="90">
        <v>40</v>
      </c>
      <c r="O56" s="91"/>
      <c r="P56" s="86" t="s">
        <v>358</v>
      </c>
      <c r="Q56" s="93">
        <v>470</v>
      </c>
      <c r="R56" s="91"/>
    </row>
    <row r="57" spans="1:18" ht="13.5">
      <c r="A57" s="86"/>
      <c r="B57" s="178"/>
      <c r="C57" s="91"/>
      <c r="D57" s="86"/>
      <c r="E57" s="178"/>
      <c r="F57" s="91"/>
      <c r="G57" s="85" t="s">
        <v>364</v>
      </c>
      <c r="H57" s="90">
        <v>20</v>
      </c>
      <c r="I57" s="91"/>
      <c r="J57" s="85"/>
      <c r="K57" s="90"/>
      <c r="L57" s="91"/>
      <c r="M57" s="85" t="s">
        <v>364</v>
      </c>
      <c r="N57" s="90">
        <v>20</v>
      </c>
      <c r="O57" s="91"/>
      <c r="P57" s="85" t="s">
        <v>361</v>
      </c>
      <c r="Q57" s="94">
        <v>890</v>
      </c>
      <c r="R57" s="91"/>
    </row>
    <row r="58" spans="1:18" ht="13.5">
      <c r="A58" s="86"/>
      <c r="B58" s="178"/>
      <c r="C58" s="91"/>
      <c r="D58" s="86"/>
      <c r="E58" s="178"/>
      <c r="F58" s="91"/>
      <c r="G58" s="85" t="s">
        <v>365</v>
      </c>
      <c r="H58" s="90">
        <v>210</v>
      </c>
      <c r="I58" s="91"/>
      <c r="J58" s="85"/>
      <c r="K58" s="90"/>
      <c r="L58" s="91"/>
      <c r="M58" s="85" t="s">
        <v>360</v>
      </c>
      <c r="N58" s="90">
        <v>20</v>
      </c>
      <c r="O58" s="91"/>
      <c r="P58" s="85" t="s">
        <v>362</v>
      </c>
      <c r="Q58" s="94">
        <v>510</v>
      </c>
      <c r="R58" s="91"/>
    </row>
    <row r="59" spans="1:18" ht="13.5">
      <c r="A59" s="86"/>
      <c r="B59" s="178"/>
      <c r="C59" s="91"/>
      <c r="D59" s="86"/>
      <c r="E59" s="178"/>
      <c r="F59" s="91"/>
      <c r="G59" s="85" t="s">
        <v>360</v>
      </c>
      <c r="H59" s="90">
        <v>130</v>
      </c>
      <c r="I59" s="91"/>
      <c r="J59" s="85"/>
      <c r="K59" s="90"/>
      <c r="L59" s="91"/>
      <c r="M59" s="342" t="s">
        <v>878</v>
      </c>
      <c r="N59" s="90"/>
      <c r="O59" s="91"/>
      <c r="P59" s="85" t="s">
        <v>363</v>
      </c>
      <c r="Q59" s="94">
        <v>160</v>
      </c>
      <c r="R59" s="91"/>
    </row>
    <row r="60" spans="1:18" ht="13.5">
      <c r="A60" s="182"/>
      <c r="B60" s="228"/>
      <c r="C60" s="97"/>
      <c r="D60" s="182"/>
      <c r="E60" s="228"/>
      <c r="F60" s="97"/>
      <c r="G60" s="181"/>
      <c r="H60" s="229"/>
      <c r="I60" s="97"/>
      <c r="J60" s="181"/>
      <c r="K60" s="229"/>
      <c r="L60" s="97"/>
      <c r="M60" s="181"/>
      <c r="N60" s="229"/>
      <c r="O60" s="97"/>
      <c r="P60" s="181"/>
      <c r="Q60" s="153"/>
      <c r="R60" s="97"/>
    </row>
    <row r="61" spans="1:18" ht="14.25" thickBot="1">
      <c r="A61" s="186" t="s">
        <v>22</v>
      </c>
      <c r="B61" s="217">
        <f>SUM(B56:B60)</f>
        <v>0</v>
      </c>
      <c r="C61" s="226">
        <f>SUM(C56:C60)</f>
        <v>0</v>
      </c>
      <c r="D61" s="186" t="s">
        <v>22</v>
      </c>
      <c r="E61" s="217">
        <f>SUM(E56:E60)</f>
        <v>0</v>
      </c>
      <c r="F61" s="226">
        <f>SUM(F56:F60)</f>
        <v>0</v>
      </c>
      <c r="G61" s="186" t="s">
        <v>22</v>
      </c>
      <c r="H61" s="217">
        <f>SUM(H56:H60)</f>
        <v>490</v>
      </c>
      <c r="I61" s="226">
        <f>SUM(I56:I60)</f>
        <v>0</v>
      </c>
      <c r="J61" s="186" t="s">
        <v>22</v>
      </c>
      <c r="K61" s="217">
        <f>SUM(K56:K60)</f>
        <v>0</v>
      </c>
      <c r="L61" s="226">
        <f>SUM(L56:L60)</f>
        <v>0</v>
      </c>
      <c r="M61" s="186" t="s">
        <v>22</v>
      </c>
      <c r="N61" s="217">
        <f>SUM(N56:N60)</f>
        <v>80</v>
      </c>
      <c r="O61" s="226">
        <f>SUM(O56:O60)</f>
        <v>0</v>
      </c>
      <c r="P61" s="186" t="s">
        <v>22</v>
      </c>
      <c r="Q61" s="188">
        <f>SUM(Q56:Q60)</f>
        <v>2030</v>
      </c>
      <c r="R61" s="226">
        <f>SUM(R56:R60)</f>
        <v>0</v>
      </c>
    </row>
    <row r="62" spans="1:18" ht="9" customHeight="1" thickBot="1">
      <c r="A62" s="240"/>
      <c r="B62" s="192"/>
      <c r="C62" s="193"/>
      <c r="D62" s="240"/>
      <c r="E62" s="192"/>
      <c r="F62" s="193"/>
      <c r="G62" s="240"/>
      <c r="H62" s="192"/>
      <c r="I62" s="193"/>
      <c r="J62" s="240"/>
      <c r="K62" s="192"/>
      <c r="L62" s="193"/>
      <c r="M62" s="240"/>
      <c r="N62" s="192"/>
      <c r="O62" s="193"/>
      <c r="P62" s="240"/>
      <c r="Q62" s="192"/>
      <c r="R62" s="193"/>
    </row>
    <row r="63" spans="1:18" ht="17.25" customHeight="1" thickBot="1">
      <c r="A63" s="319" t="s">
        <v>908</v>
      </c>
      <c r="B63" s="122"/>
      <c r="C63" s="123" t="s">
        <v>407</v>
      </c>
      <c r="D63" s="124" t="s">
        <v>256</v>
      </c>
      <c r="E63" s="125"/>
      <c r="F63" s="126" t="s">
        <v>4</v>
      </c>
      <c r="G63" s="127">
        <f>SUM(B79,E79,H79,K79,N79,Q79)</f>
        <v>33110</v>
      </c>
      <c r="H63" s="128" t="s">
        <v>5</v>
      </c>
      <c r="I63" s="129">
        <f>SUM(C79,F79,I79,L79,O79,R79)</f>
        <v>0</v>
      </c>
      <c r="J63" s="9"/>
      <c r="K63" s="130"/>
      <c r="L63" s="112"/>
      <c r="M63" s="112"/>
      <c r="N63" s="112"/>
      <c r="O63" s="112"/>
      <c r="P63" s="112"/>
      <c r="Q63" s="112"/>
      <c r="R63" s="112"/>
    </row>
    <row r="64" spans="1:18" ht="5.25" customHeight="1" thickBo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</row>
    <row r="65" spans="1:18" ht="13.5">
      <c r="A65" s="134" t="s">
        <v>6</v>
      </c>
      <c r="B65" s="135"/>
      <c r="C65" s="136"/>
      <c r="D65" s="137" t="s">
        <v>7</v>
      </c>
      <c r="E65" s="135"/>
      <c r="F65" s="136"/>
      <c r="G65" s="137" t="s">
        <v>8</v>
      </c>
      <c r="H65" s="135"/>
      <c r="I65" s="136"/>
      <c r="J65" s="137" t="s">
        <v>373</v>
      </c>
      <c r="K65" s="135"/>
      <c r="L65" s="136"/>
      <c r="M65" s="137" t="s">
        <v>434</v>
      </c>
      <c r="N65" s="135"/>
      <c r="O65" s="136"/>
      <c r="P65" s="138" t="s">
        <v>10</v>
      </c>
      <c r="Q65" s="106"/>
      <c r="R65" s="110"/>
    </row>
    <row r="66" spans="1:18" ht="13.5">
      <c r="A66" s="139" t="s">
        <v>11</v>
      </c>
      <c r="B66" s="140" t="s">
        <v>12</v>
      </c>
      <c r="C66" s="141"/>
      <c r="D66" s="139" t="s">
        <v>11</v>
      </c>
      <c r="E66" s="140" t="s">
        <v>12</v>
      </c>
      <c r="F66" s="141"/>
      <c r="G66" s="139" t="s">
        <v>11</v>
      </c>
      <c r="H66" s="140" t="s">
        <v>12</v>
      </c>
      <c r="I66" s="141"/>
      <c r="J66" s="139" t="s">
        <v>11</v>
      </c>
      <c r="K66" s="140" t="s">
        <v>12</v>
      </c>
      <c r="L66" s="141"/>
      <c r="M66" s="139" t="s">
        <v>11</v>
      </c>
      <c r="N66" s="140" t="s">
        <v>12</v>
      </c>
      <c r="O66" s="141"/>
      <c r="P66" s="144" t="s">
        <v>11</v>
      </c>
      <c r="Q66" s="145" t="s">
        <v>12</v>
      </c>
      <c r="R66" s="146"/>
    </row>
    <row r="67" spans="1:18" ht="13.5">
      <c r="A67" s="86"/>
      <c r="B67" s="178"/>
      <c r="C67" s="91"/>
      <c r="D67" s="205" t="s">
        <v>879</v>
      </c>
      <c r="E67" s="178">
        <v>1580</v>
      </c>
      <c r="F67" s="91"/>
      <c r="G67" s="86" t="s">
        <v>336</v>
      </c>
      <c r="H67" s="90">
        <v>350</v>
      </c>
      <c r="I67" s="91"/>
      <c r="J67" s="86" t="s">
        <v>257</v>
      </c>
      <c r="K67" s="90">
        <v>1900</v>
      </c>
      <c r="L67" s="91"/>
      <c r="M67" s="205" t="s">
        <v>694</v>
      </c>
      <c r="N67" s="90">
        <v>90</v>
      </c>
      <c r="O67" s="91"/>
      <c r="P67" s="86" t="s">
        <v>689</v>
      </c>
      <c r="Q67" s="90">
        <v>1030</v>
      </c>
      <c r="R67" s="91"/>
    </row>
    <row r="68" spans="1:18" ht="13.5" customHeight="1">
      <c r="A68" s="86"/>
      <c r="B68" s="178"/>
      <c r="C68" s="91"/>
      <c r="D68" s="86" t="s">
        <v>260</v>
      </c>
      <c r="E68" s="178">
        <v>1470</v>
      </c>
      <c r="F68" s="91"/>
      <c r="G68" s="86" t="s">
        <v>259</v>
      </c>
      <c r="H68" s="90">
        <v>1200</v>
      </c>
      <c r="I68" s="91"/>
      <c r="J68" s="86" t="s">
        <v>258</v>
      </c>
      <c r="K68" s="90">
        <v>110</v>
      </c>
      <c r="L68" s="91"/>
      <c r="M68" s="205" t="s">
        <v>468</v>
      </c>
      <c r="N68" s="90">
        <v>280</v>
      </c>
      <c r="O68" s="91"/>
      <c r="P68" s="86" t="s">
        <v>548</v>
      </c>
      <c r="Q68" s="90">
        <v>3450</v>
      </c>
      <c r="R68" s="91"/>
    </row>
    <row r="69" spans="1:18" ht="13.5" customHeight="1">
      <c r="A69" s="86"/>
      <c r="B69" s="178"/>
      <c r="C69" s="91"/>
      <c r="D69" s="378" t="s">
        <v>692</v>
      </c>
      <c r="E69" s="379"/>
      <c r="F69" s="91"/>
      <c r="G69" s="86" t="s">
        <v>693</v>
      </c>
      <c r="H69" s="90">
        <v>1750</v>
      </c>
      <c r="I69" s="91"/>
      <c r="J69" s="86"/>
      <c r="K69" s="90"/>
      <c r="L69" s="91"/>
      <c r="M69" s="205" t="s">
        <v>469</v>
      </c>
      <c r="N69" s="90">
        <v>210</v>
      </c>
      <c r="O69" s="91"/>
      <c r="P69" s="86" t="s">
        <v>880</v>
      </c>
      <c r="Q69" s="90">
        <v>2850</v>
      </c>
      <c r="R69" s="91"/>
    </row>
    <row r="70" spans="1:18" ht="13.5" customHeight="1">
      <c r="A70" s="86"/>
      <c r="B70" s="178"/>
      <c r="C70" s="91"/>
      <c r="D70" s="86"/>
      <c r="E70" s="178"/>
      <c r="F70" s="91"/>
      <c r="G70" s="86" t="s">
        <v>262</v>
      </c>
      <c r="H70" s="90">
        <v>460</v>
      </c>
      <c r="I70" s="91"/>
      <c r="J70" s="86"/>
      <c r="K70" s="90"/>
      <c r="L70" s="91"/>
      <c r="M70" s="205" t="s">
        <v>573</v>
      </c>
      <c r="N70" s="90">
        <v>110</v>
      </c>
      <c r="O70" s="91"/>
      <c r="P70" s="86" t="s">
        <v>541</v>
      </c>
      <c r="Q70" s="90">
        <v>3100</v>
      </c>
      <c r="R70" s="91"/>
    </row>
    <row r="71" spans="1:18" ht="13.5" customHeight="1">
      <c r="A71" s="86"/>
      <c r="B71" s="178"/>
      <c r="C71" s="91"/>
      <c r="D71" s="86"/>
      <c r="E71" s="178"/>
      <c r="F71" s="91"/>
      <c r="G71" s="86" t="s">
        <v>688</v>
      </c>
      <c r="H71" s="90">
        <v>1430</v>
      </c>
      <c r="I71" s="91"/>
      <c r="J71" s="86"/>
      <c r="K71" s="90"/>
      <c r="L71" s="91"/>
      <c r="M71" s="205" t="s">
        <v>470</v>
      </c>
      <c r="N71" s="90">
        <v>180</v>
      </c>
      <c r="O71" s="91"/>
      <c r="P71" s="86" t="s">
        <v>261</v>
      </c>
      <c r="Q71" s="90">
        <v>2580</v>
      </c>
      <c r="R71" s="91"/>
    </row>
    <row r="72" spans="1:18" ht="13.5" customHeight="1">
      <c r="A72" s="86"/>
      <c r="B72" s="178"/>
      <c r="C72" s="91"/>
      <c r="D72" s="86"/>
      <c r="E72" s="178"/>
      <c r="F72" s="91"/>
      <c r="G72" s="86" t="s">
        <v>90</v>
      </c>
      <c r="H72" s="90">
        <v>80</v>
      </c>
      <c r="I72" s="91"/>
      <c r="J72" s="86"/>
      <c r="K72" s="90"/>
      <c r="L72" s="91"/>
      <c r="M72" s="86" t="s">
        <v>876</v>
      </c>
      <c r="N72" s="90">
        <v>20</v>
      </c>
      <c r="O72" s="91"/>
      <c r="P72" s="86" t="s">
        <v>824</v>
      </c>
      <c r="Q72" s="90">
        <v>950</v>
      </c>
      <c r="R72" s="91"/>
    </row>
    <row r="73" spans="1:18" ht="13.5" customHeight="1">
      <c r="A73" s="86"/>
      <c r="B73" s="178"/>
      <c r="C73" s="91"/>
      <c r="D73" s="86"/>
      <c r="E73" s="178"/>
      <c r="F73" s="91"/>
      <c r="G73" s="86" t="s">
        <v>701</v>
      </c>
      <c r="H73" s="90">
        <v>1750</v>
      </c>
      <c r="I73" s="91"/>
      <c r="J73" s="86"/>
      <c r="K73" s="90"/>
      <c r="L73" s="91"/>
      <c r="M73" s="86" t="s">
        <v>877</v>
      </c>
      <c r="N73" s="90">
        <v>250</v>
      </c>
      <c r="O73" s="91"/>
      <c r="P73" s="86" t="s">
        <v>90</v>
      </c>
      <c r="Q73" s="90">
        <v>250</v>
      </c>
      <c r="R73" s="91"/>
    </row>
    <row r="74" spans="1:18" ht="13.5" customHeight="1">
      <c r="A74" s="86"/>
      <c r="B74" s="178"/>
      <c r="C74" s="91"/>
      <c r="D74" s="86"/>
      <c r="E74" s="178"/>
      <c r="F74" s="91"/>
      <c r="G74" s="86"/>
      <c r="H74" s="90"/>
      <c r="I74" s="91"/>
      <c r="J74" s="86"/>
      <c r="K74" s="90"/>
      <c r="L74" s="91"/>
      <c r="M74" s="86"/>
      <c r="N74" s="90"/>
      <c r="O74" s="91"/>
      <c r="P74" s="86" t="s">
        <v>190</v>
      </c>
      <c r="Q74" s="90">
        <v>940</v>
      </c>
      <c r="R74" s="91"/>
    </row>
    <row r="75" spans="1:18" ht="13.5" customHeight="1">
      <c r="A75" s="86"/>
      <c r="B75" s="178"/>
      <c r="C75" s="91"/>
      <c r="D75" s="86"/>
      <c r="E75" s="178"/>
      <c r="F75" s="91"/>
      <c r="G75" s="86"/>
      <c r="H75" s="90"/>
      <c r="I75" s="91"/>
      <c r="J75" s="86"/>
      <c r="K75" s="90"/>
      <c r="L75" s="91"/>
      <c r="M75" s="86"/>
      <c r="N75" s="90"/>
      <c r="O75" s="91"/>
      <c r="P75" s="86" t="s">
        <v>191</v>
      </c>
      <c r="Q75" s="90">
        <v>650</v>
      </c>
      <c r="R75" s="91"/>
    </row>
    <row r="76" spans="1:18" ht="13.5" customHeight="1">
      <c r="A76" s="86"/>
      <c r="B76" s="178"/>
      <c r="C76" s="91"/>
      <c r="D76" s="86"/>
      <c r="E76" s="178"/>
      <c r="F76" s="91"/>
      <c r="G76" s="86"/>
      <c r="H76" s="90"/>
      <c r="I76" s="91"/>
      <c r="J76" s="86"/>
      <c r="K76" s="90"/>
      <c r="L76" s="91"/>
      <c r="M76" s="86"/>
      <c r="N76" s="90"/>
      <c r="O76" s="91"/>
      <c r="P76" s="86" t="s">
        <v>169</v>
      </c>
      <c r="Q76" s="90">
        <v>2630</v>
      </c>
      <c r="R76" s="91"/>
    </row>
    <row r="77" spans="1:18" ht="13.5" customHeight="1">
      <c r="A77" s="86"/>
      <c r="B77" s="178"/>
      <c r="C77" s="91"/>
      <c r="D77" s="86"/>
      <c r="E77" s="178"/>
      <c r="F77" s="91"/>
      <c r="G77" s="86"/>
      <c r="H77" s="90"/>
      <c r="I77" s="91"/>
      <c r="J77" s="86"/>
      <c r="K77" s="90"/>
      <c r="L77" s="91"/>
      <c r="M77" s="86"/>
      <c r="N77" s="90"/>
      <c r="O77" s="91"/>
      <c r="P77" s="86" t="s">
        <v>442</v>
      </c>
      <c r="Q77" s="90">
        <v>1460</v>
      </c>
      <c r="R77" s="91"/>
    </row>
    <row r="78" spans="1:18" ht="13.5" customHeight="1">
      <c r="A78" s="182"/>
      <c r="B78" s="228"/>
      <c r="C78" s="97"/>
      <c r="D78" s="182"/>
      <c r="E78" s="228"/>
      <c r="F78" s="97"/>
      <c r="G78" s="182"/>
      <c r="H78" s="229">
        <v>0</v>
      </c>
      <c r="I78" s="97"/>
      <c r="J78" s="182"/>
      <c r="K78" s="229"/>
      <c r="L78" s="97"/>
      <c r="M78" s="182"/>
      <c r="N78" s="229"/>
      <c r="O78" s="97"/>
      <c r="P78" s="182"/>
      <c r="Q78" s="229"/>
      <c r="R78" s="97"/>
    </row>
    <row r="79" spans="1:18" ht="13.5" customHeight="1" thickBot="1">
      <c r="A79" s="186" t="s">
        <v>22</v>
      </c>
      <c r="B79" s="217">
        <f>SUM(B67:B78)</f>
        <v>0</v>
      </c>
      <c r="C79" s="226">
        <f>SUM(C67:C78)</f>
        <v>0</v>
      </c>
      <c r="D79" s="186" t="s">
        <v>22</v>
      </c>
      <c r="E79" s="217">
        <f>SUM(E67:E78)</f>
        <v>3050</v>
      </c>
      <c r="F79" s="226">
        <f>SUM(F67:F78)</f>
        <v>0</v>
      </c>
      <c r="G79" s="186" t="s">
        <v>22</v>
      </c>
      <c r="H79" s="217">
        <f>SUM(H67:H78)</f>
        <v>7020</v>
      </c>
      <c r="I79" s="226">
        <f>SUM(I67:I78)</f>
        <v>0</v>
      </c>
      <c r="J79" s="186" t="s">
        <v>22</v>
      </c>
      <c r="K79" s="217">
        <f>SUM(K67:K78)</f>
        <v>2010</v>
      </c>
      <c r="L79" s="226">
        <f>SUM(L67:L78)</f>
        <v>0</v>
      </c>
      <c r="M79" s="186" t="s">
        <v>22</v>
      </c>
      <c r="N79" s="217">
        <f>SUM(N67:N78)</f>
        <v>1140</v>
      </c>
      <c r="O79" s="226">
        <f>SUM(O67:O78)</f>
        <v>0</v>
      </c>
      <c r="P79" s="186" t="s">
        <v>22</v>
      </c>
      <c r="Q79" s="217">
        <f>SUM(Q67:Q78)</f>
        <v>19890</v>
      </c>
      <c r="R79" s="226">
        <f>SUM(R67:R78)</f>
        <v>0</v>
      </c>
    </row>
    <row r="80" spans="1:18" ht="9" customHeight="1" thickBot="1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</row>
    <row r="81" spans="1:18" ht="17.25" customHeight="1" thickBot="1">
      <c r="A81" s="319" t="s">
        <v>908</v>
      </c>
      <c r="B81" s="122"/>
      <c r="C81" s="123" t="s">
        <v>410</v>
      </c>
      <c r="D81" s="124" t="s">
        <v>263</v>
      </c>
      <c r="E81" s="125"/>
      <c r="F81" s="126" t="s">
        <v>4</v>
      </c>
      <c r="G81" s="127">
        <f>SUM(B91,E91,H91,K91,N91,Q91)</f>
        <v>4600</v>
      </c>
      <c r="H81" s="128" t="s">
        <v>5</v>
      </c>
      <c r="I81" s="129">
        <f>SUM(C91,F91,I91,L91,O91,R91)</f>
        <v>0</v>
      </c>
      <c r="J81" s="9"/>
      <c r="K81" s="130"/>
      <c r="L81" s="194"/>
      <c r="M81" s="195"/>
      <c r="N81" s="196"/>
      <c r="O81" s="112"/>
      <c r="P81" s="112"/>
      <c r="Q81" s="112"/>
      <c r="R81" s="112"/>
    </row>
    <row r="82" spans="1:18" ht="5.25" customHeight="1" thickBot="1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</row>
    <row r="83" spans="1:18" ht="13.5" customHeight="1">
      <c r="A83" s="134" t="s">
        <v>6</v>
      </c>
      <c r="B83" s="135"/>
      <c r="C83" s="136"/>
      <c r="D83" s="137" t="s">
        <v>7</v>
      </c>
      <c r="E83" s="135"/>
      <c r="F83" s="136"/>
      <c r="G83" s="137" t="s">
        <v>8</v>
      </c>
      <c r="H83" s="135"/>
      <c r="I83" s="136"/>
      <c r="J83" s="137" t="s">
        <v>373</v>
      </c>
      <c r="K83" s="135"/>
      <c r="L83" s="136"/>
      <c r="M83" s="137" t="s">
        <v>9</v>
      </c>
      <c r="N83" s="135"/>
      <c r="O83" s="136"/>
      <c r="P83" s="138" t="s">
        <v>10</v>
      </c>
      <c r="Q83" s="106"/>
      <c r="R83" s="110"/>
    </row>
    <row r="84" spans="1:18" ht="13.5" customHeight="1">
      <c r="A84" s="139" t="s">
        <v>11</v>
      </c>
      <c r="B84" s="140" t="s">
        <v>12</v>
      </c>
      <c r="C84" s="141"/>
      <c r="D84" s="139" t="s">
        <v>11</v>
      </c>
      <c r="E84" s="140" t="s">
        <v>12</v>
      </c>
      <c r="F84" s="141"/>
      <c r="G84" s="139" t="s">
        <v>11</v>
      </c>
      <c r="H84" s="140" t="s">
        <v>12</v>
      </c>
      <c r="I84" s="141"/>
      <c r="J84" s="139" t="s">
        <v>11</v>
      </c>
      <c r="K84" s="140" t="s">
        <v>12</v>
      </c>
      <c r="L84" s="141"/>
      <c r="M84" s="139" t="s">
        <v>11</v>
      </c>
      <c r="N84" s="140" t="s">
        <v>12</v>
      </c>
      <c r="O84" s="141"/>
      <c r="P84" s="144" t="s">
        <v>11</v>
      </c>
      <c r="Q84" s="145" t="s">
        <v>12</v>
      </c>
      <c r="R84" s="146"/>
    </row>
    <row r="85" spans="1:18" ht="13.5" customHeight="1">
      <c r="A85" s="86"/>
      <c r="B85" s="178"/>
      <c r="C85" s="91"/>
      <c r="D85" s="86" t="s">
        <v>264</v>
      </c>
      <c r="E85" s="178"/>
      <c r="F85" s="91"/>
      <c r="G85" s="86"/>
      <c r="H85" s="90"/>
      <c r="I85" s="91"/>
      <c r="J85" s="86"/>
      <c r="K85" s="90"/>
      <c r="L85" s="91"/>
      <c r="M85" s="86"/>
      <c r="N85" s="90"/>
      <c r="O85" s="91"/>
      <c r="P85" s="86" t="s">
        <v>690</v>
      </c>
      <c r="Q85" s="93">
        <v>2960</v>
      </c>
      <c r="R85" s="91"/>
    </row>
    <row r="86" spans="1:18" ht="13.5" customHeight="1">
      <c r="A86" s="86"/>
      <c r="B86" s="178"/>
      <c r="C86" s="91"/>
      <c r="D86" s="86"/>
      <c r="E86" s="178"/>
      <c r="F86" s="91"/>
      <c r="G86" s="86"/>
      <c r="H86" s="90"/>
      <c r="I86" s="91"/>
      <c r="J86" s="86"/>
      <c r="K86" s="90"/>
      <c r="L86" s="91"/>
      <c r="M86" s="86"/>
      <c r="N86" s="90"/>
      <c r="O86" s="91"/>
      <c r="P86" s="86" t="s">
        <v>265</v>
      </c>
      <c r="Q86" s="94">
        <v>290</v>
      </c>
      <c r="R86" s="91"/>
    </row>
    <row r="87" spans="1:18" ht="13.5" customHeight="1">
      <c r="A87" s="86"/>
      <c r="B87" s="178"/>
      <c r="C87" s="91"/>
      <c r="D87" s="86"/>
      <c r="E87" s="178"/>
      <c r="F87" s="91"/>
      <c r="G87" s="86"/>
      <c r="H87" s="90"/>
      <c r="I87" s="91"/>
      <c r="J87" s="86"/>
      <c r="K87" s="90"/>
      <c r="L87" s="91"/>
      <c r="M87" s="86"/>
      <c r="N87" s="90"/>
      <c r="O87" s="91"/>
      <c r="P87" s="86" t="s">
        <v>266</v>
      </c>
      <c r="Q87" s="94">
        <v>780</v>
      </c>
      <c r="R87" s="91"/>
    </row>
    <row r="88" spans="1:26" ht="13.5" customHeight="1">
      <c r="A88" s="86"/>
      <c r="B88" s="178"/>
      <c r="C88" s="91"/>
      <c r="D88" s="356" t="s">
        <v>713</v>
      </c>
      <c r="E88" s="242"/>
      <c r="F88" s="238"/>
      <c r="G88" s="86"/>
      <c r="H88" s="90"/>
      <c r="I88" s="91"/>
      <c r="J88" s="86"/>
      <c r="K88" s="90"/>
      <c r="L88" s="91"/>
      <c r="M88" s="86"/>
      <c r="N88" s="90"/>
      <c r="O88" s="91"/>
      <c r="P88" s="86" t="s">
        <v>267</v>
      </c>
      <c r="Q88" s="94">
        <v>570</v>
      </c>
      <c r="R88" s="91"/>
      <c r="T88" s="83"/>
      <c r="U88" s="83"/>
      <c r="V88" s="83"/>
      <c r="W88" s="83"/>
      <c r="X88" s="83"/>
      <c r="Y88" s="83"/>
      <c r="Z88" s="83"/>
    </row>
    <row r="89" spans="1:26" ht="13.5" customHeight="1">
      <c r="A89" s="86"/>
      <c r="B89" s="178"/>
      <c r="C89" s="91"/>
      <c r="D89" s="86"/>
      <c r="E89" s="178"/>
      <c r="F89" s="91"/>
      <c r="G89" s="85"/>
      <c r="H89" s="90"/>
      <c r="I89" s="91"/>
      <c r="J89" s="85"/>
      <c r="K89" s="90"/>
      <c r="L89" s="91"/>
      <c r="M89" s="85"/>
      <c r="N89" s="90"/>
      <c r="O89" s="91"/>
      <c r="P89" s="85"/>
      <c r="Q89" s="94"/>
      <c r="R89" s="91"/>
      <c r="T89" s="83"/>
      <c r="U89" s="83"/>
      <c r="V89" s="83"/>
      <c r="W89" s="83"/>
      <c r="X89" s="83"/>
      <c r="Y89" s="83"/>
      <c r="Z89" s="83"/>
    </row>
    <row r="90" spans="1:26" ht="13.5" customHeight="1">
      <c r="A90" s="182"/>
      <c r="B90" s="228"/>
      <c r="C90" s="97"/>
      <c r="D90" s="182"/>
      <c r="E90" s="228"/>
      <c r="F90" s="97"/>
      <c r="G90" s="181"/>
      <c r="H90" s="229"/>
      <c r="I90" s="97"/>
      <c r="J90" s="181"/>
      <c r="K90" s="229"/>
      <c r="L90" s="97"/>
      <c r="M90" s="181"/>
      <c r="N90" s="229"/>
      <c r="O90" s="97"/>
      <c r="P90" s="181"/>
      <c r="Q90" s="153"/>
      <c r="R90" s="97"/>
      <c r="T90" s="83"/>
      <c r="U90" s="83"/>
      <c r="V90" s="83"/>
      <c r="W90" s="83"/>
      <c r="X90" s="83"/>
      <c r="Y90" s="83"/>
      <c r="Z90" s="83"/>
    </row>
    <row r="91" spans="1:26" ht="13.5" customHeight="1" thickBot="1">
      <c r="A91" s="186" t="s">
        <v>22</v>
      </c>
      <c r="B91" s="217">
        <f>SUM(B85:B90)</f>
        <v>0</v>
      </c>
      <c r="C91" s="226">
        <f>SUM(C85:C90)</f>
        <v>0</v>
      </c>
      <c r="D91" s="186" t="s">
        <v>22</v>
      </c>
      <c r="E91" s="217">
        <f>SUM(E85:E90)</f>
        <v>0</v>
      </c>
      <c r="F91" s="226">
        <f>SUM(F85:F90)</f>
        <v>0</v>
      </c>
      <c r="G91" s="186" t="s">
        <v>22</v>
      </c>
      <c r="H91" s="217">
        <f>SUM(H85:H90)</f>
        <v>0</v>
      </c>
      <c r="I91" s="226">
        <f>SUM(I85:I90)</f>
        <v>0</v>
      </c>
      <c r="J91" s="186" t="s">
        <v>22</v>
      </c>
      <c r="K91" s="217">
        <f>SUM(K85:K90)</f>
        <v>0</v>
      </c>
      <c r="L91" s="226">
        <f>SUM(L85:L90)</f>
        <v>0</v>
      </c>
      <c r="M91" s="186" t="s">
        <v>22</v>
      </c>
      <c r="N91" s="217">
        <f>SUM(N85:N90)</f>
        <v>0</v>
      </c>
      <c r="O91" s="226">
        <f>SUM(O85:O90)</f>
        <v>0</v>
      </c>
      <c r="P91" s="186" t="s">
        <v>22</v>
      </c>
      <c r="Q91" s="188">
        <f>SUM(Q85:Q90)</f>
        <v>4600</v>
      </c>
      <c r="R91" s="226">
        <f>SUM(R85:R90)</f>
        <v>0</v>
      </c>
      <c r="T91" s="83"/>
      <c r="U91" s="83"/>
      <c r="V91" s="83"/>
      <c r="W91" s="83"/>
      <c r="X91" s="83"/>
      <c r="Y91" s="83"/>
      <c r="Z91" s="83"/>
    </row>
    <row r="92" spans="20:26" ht="13.5" customHeight="1">
      <c r="T92" s="83"/>
      <c r="U92" s="83"/>
      <c r="V92" s="83"/>
      <c r="W92" s="83"/>
      <c r="X92" s="83"/>
      <c r="Y92" s="83"/>
      <c r="Z92" s="83"/>
    </row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</sheetData>
  <sheetProtection/>
  <mergeCells count="3">
    <mergeCell ref="F2:I2"/>
    <mergeCell ref="N2:O2"/>
    <mergeCell ref="D69:E69"/>
  </mergeCells>
  <conditionalFormatting sqref="F85:F91 C8:C24 F8:F24 L8:L24 I8:I24 O8:O24 C30:C50 R8:R24 F31:F49 I31:I50 L31:L50 O31:O50 C56:C61 F56:F61 O56:O61 L56:L61 R56:R61 R30:R50 C67:C79 C85:C91 I56:I61 R67:R79 I85:I91 F67:F79 L85:L91 L67:L79 O85:O91 O67:O79 R85:R91 I67:I79">
    <cfRule type="cellIs" priority="2" dxfId="11" operator="greaterThan" stopIfTrue="1">
      <formula>B8</formula>
    </cfRule>
  </conditionalFormatting>
  <conditionalFormatting sqref="F50">
    <cfRule type="cellIs" priority="1" dxfId="11" operator="greaterThan" stopIfTrue="1">
      <formula>E50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No．5</oddHeader>
    <oddFooter>&amp;C
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2"/>
  <sheetViews>
    <sheetView showGridLines="0" zoomScaleSheetLayoutView="130" workbookViewId="0" topLeftCell="A1">
      <selection activeCell="S20" sqref="S20"/>
    </sheetView>
  </sheetViews>
  <sheetFormatPr defaultColWidth="8.875" defaultRowHeight="13.5"/>
  <cols>
    <col min="1" max="1" width="9.00390625" style="112" customWidth="1"/>
    <col min="2" max="2" width="7.375" style="112" customWidth="1"/>
    <col min="3" max="3" width="7.00390625" style="112" customWidth="1"/>
    <col min="4" max="4" width="9.00390625" style="112" customWidth="1"/>
    <col min="5" max="5" width="7.375" style="112" customWidth="1"/>
    <col min="6" max="6" width="7.00390625" style="112" customWidth="1"/>
    <col min="7" max="7" width="9.00390625" style="112" customWidth="1"/>
    <col min="8" max="8" width="7.375" style="112" customWidth="1"/>
    <col min="9" max="9" width="7.00390625" style="112" customWidth="1"/>
    <col min="10" max="10" width="9.00390625" style="112" customWidth="1"/>
    <col min="11" max="11" width="7.375" style="112" customWidth="1"/>
    <col min="12" max="12" width="7.00390625" style="112" customWidth="1"/>
    <col min="13" max="13" width="9.00390625" style="112" customWidth="1"/>
    <col min="14" max="14" width="7.375" style="112" customWidth="1"/>
    <col min="15" max="15" width="7.00390625" style="112" customWidth="1"/>
    <col min="16" max="16" width="9.00390625" style="112" customWidth="1"/>
    <col min="17" max="17" width="7.375" style="112" customWidth="1"/>
    <col min="18" max="18" width="7.00390625" style="112" customWidth="1"/>
    <col min="19" max="16384" width="8.875" style="112" customWidth="1"/>
  </cols>
  <sheetData>
    <row r="1" spans="1:16" ht="12.75" customHeight="1">
      <c r="A1" s="102" t="s">
        <v>0</v>
      </c>
      <c r="B1" s="103"/>
      <c r="C1" s="103"/>
      <c r="D1" s="104"/>
      <c r="E1" s="104"/>
      <c r="F1" s="105" t="s">
        <v>337</v>
      </c>
      <c r="G1" s="106"/>
      <c r="H1" s="106"/>
      <c r="I1" s="104"/>
      <c r="J1" s="107" t="s">
        <v>1</v>
      </c>
      <c r="K1" s="108" t="s">
        <v>2</v>
      </c>
      <c r="L1" s="109"/>
      <c r="M1" s="104"/>
      <c r="N1" s="108" t="s">
        <v>338</v>
      </c>
      <c r="O1" s="110"/>
      <c r="P1" s="111"/>
    </row>
    <row r="2" spans="1:16" ht="25.5" customHeight="1" thickBot="1">
      <c r="A2" s="113">
        <f>'広島市中区・南区・東区・安芸区・安佐南区'!A2</f>
        <v>0</v>
      </c>
      <c r="B2" s="114"/>
      <c r="C2" s="114"/>
      <c r="D2" s="115"/>
      <c r="E2" s="116"/>
      <c r="F2" s="373" t="str">
        <f>'広島市中区・南区・東区・安芸区・安佐南区'!F2</f>
        <v>平成　　　年　　　月　　　日</v>
      </c>
      <c r="G2" s="374"/>
      <c r="H2" s="374"/>
      <c r="I2" s="375"/>
      <c r="J2" s="117">
        <f>'広島市中区・南区・東区・安芸区・安佐南区'!J2</f>
        <v>0</v>
      </c>
      <c r="K2" s="118">
        <f>'広島市中区・南区・東区・安芸区・安佐南区'!K2</f>
        <v>0</v>
      </c>
      <c r="L2" s="114"/>
      <c r="M2" s="116"/>
      <c r="N2" s="376"/>
      <c r="O2" s="377"/>
      <c r="P2" s="119"/>
    </row>
    <row r="3" spans="7:16" ht="16.5" customHeight="1" thickBot="1">
      <c r="G3" s="120"/>
      <c r="M3" s="121"/>
      <c r="P3" s="120" t="s">
        <v>383</v>
      </c>
    </row>
    <row r="4" spans="1:16" ht="16.5" customHeight="1" thickBot="1">
      <c r="A4" s="319" t="s">
        <v>908</v>
      </c>
      <c r="B4" s="122"/>
      <c r="C4" s="123" t="s">
        <v>409</v>
      </c>
      <c r="D4" s="124" t="s">
        <v>268</v>
      </c>
      <c r="E4" s="125"/>
      <c r="F4" s="126" t="s">
        <v>4</v>
      </c>
      <c r="G4" s="127">
        <f>SUM(B39,E39,H39,K11,K39,N39,Q39)</f>
        <v>49260</v>
      </c>
      <c r="H4" s="128" t="s">
        <v>5</v>
      </c>
      <c r="I4" s="129">
        <f>SUM(C39,F39,I39,L11,L39,O39,R39)</f>
        <v>0</v>
      </c>
      <c r="J4" s="9"/>
      <c r="K4" s="130"/>
      <c r="L4" s="131" t="s">
        <v>367</v>
      </c>
      <c r="M4" s="132">
        <f>I4+I41+I80</f>
        <v>0</v>
      </c>
      <c r="P4" s="133" t="s">
        <v>384</v>
      </c>
    </row>
    <row r="5" ht="5.25" customHeight="1" thickBot="1"/>
    <row r="6" spans="1:18" ht="15.75" customHeight="1">
      <c r="A6" s="134" t="s">
        <v>6</v>
      </c>
      <c r="B6" s="135"/>
      <c r="C6" s="136"/>
      <c r="D6" s="137" t="s">
        <v>7</v>
      </c>
      <c r="E6" s="135"/>
      <c r="F6" s="136"/>
      <c r="G6" s="137" t="s">
        <v>8</v>
      </c>
      <c r="H6" s="135"/>
      <c r="I6" s="136"/>
      <c r="J6" s="137" t="s">
        <v>373</v>
      </c>
      <c r="K6" s="135"/>
      <c r="L6" s="136"/>
      <c r="M6" s="137" t="s">
        <v>434</v>
      </c>
      <c r="N6" s="135"/>
      <c r="O6" s="136"/>
      <c r="P6" s="138" t="s">
        <v>10</v>
      </c>
      <c r="Q6" s="106"/>
      <c r="R6" s="110"/>
    </row>
    <row r="7" spans="1:18" ht="14.25" customHeight="1">
      <c r="A7" s="139" t="s">
        <v>11</v>
      </c>
      <c r="B7" s="140" t="s">
        <v>12</v>
      </c>
      <c r="C7" s="141"/>
      <c r="D7" s="139" t="s">
        <v>11</v>
      </c>
      <c r="E7" s="140" t="s">
        <v>12</v>
      </c>
      <c r="F7" s="141"/>
      <c r="G7" s="139" t="s">
        <v>11</v>
      </c>
      <c r="H7" s="140" t="s">
        <v>12</v>
      </c>
      <c r="I7" s="141"/>
      <c r="J7" s="139" t="s">
        <v>11</v>
      </c>
      <c r="K7" s="142" t="s">
        <v>12</v>
      </c>
      <c r="L7" s="143"/>
      <c r="M7" s="139" t="s">
        <v>11</v>
      </c>
      <c r="N7" s="140" t="s">
        <v>12</v>
      </c>
      <c r="O7" s="141"/>
      <c r="P7" s="144" t="s">
        <v>11</v>
      </c>
      <c r="Q7" s="145" t="s">
        <v>12</v>
      </c>
      <c r="R7" s="146"/>
    </row>
    <row r="8" spans="1:18" ht="13.5">
      <c r="A8" s="147" t="s">
        <v>651</v>
      </c>
      <c r="B8" s="148"/>
      <c r="C8" s="91"/>
      <c r="D8" s="149" t="s">
        <v>651</v>
      </c>
      <c r="E8" s="148"/>
      <c r="F8" s="91"/>
      <c r="G8" s="149" t="s">
        <v>651</v>
      </c>
      <c r="H8" s="93"/>
      <c r="I8" s="91"/>
      <c r="J8" s="147" t="s">
        <v>651</v>
      </c>
      <c r="K8" s="93"/>
      <c r="L8" s="91"/>
      <c r="M8" s="149" t="s">
        <v>651</v>
      </c>
      <c r="N8" s="93"/>
      <c r="O8" s="91"/>
      <c r="P8" s="149" t="s">
        <v>651</v>
      </c>
      <c r="Q8" s="93"/>
      <c r="R8" s="91"/>
    </row>
    <row r="9" spans="1:18" ht="13.5">
      <c r="A9" s="366" t="s">
        <v>674</v>
      </c>
      <c r="B9" s="150">
        <v>2100</v>
      </c>
      <c r="C9" s="91"/>
      <c r="D9" s="98" t="s">
        <v>386</v>
      </c>
      <c r="E9" s="151">
        <v>1270</v>
      </c>
      <c r="F9" s="91"/>
      <c r="G9" s="98" t="s">
        <v>675</v>
      </c>
      <c r="H9" s="99">
        <v>1600</v>
      </c>
      <c r="I9" s="91"/>
      <c r="J9" s="86" t="s">
        <v>269</v>
      </c>
      <c r="K9" s="94"/>
      <c r="L9" s="91"/>
      <c r="M9" s="88" t="s">
        <v>679</v>
      </c>
      <c r="N9" s="94">
        <v>650</v>
      </c>
      <c r="O9" s="91"/>
      <c r="P9" s="88" t="s">
        <v>386</v>
      </c>
      <c r="Q9" s="94">
        <v>3640</v>
      </c>
      <c r="R9" s="91"/>
    </row>
    <row r="10" spans="1:18" ht="13.5">
      <c r="A10" s="86" t="s">
        <v>270</v>
      </c>
      <c r="B10" s="150">
        <v>580</v>
      </c>
      <c r="C10" s="91"/>
      <c r="D10" s="98" t="s">
        <v>691</v>
      </c>
      <c r="E10" s="151">
        <v>1000</v>
      </c>
      <c r="F10" s="91"/>
      <c r="G10" s="98" t="s">
        <v>757</v>
      </c>
      <c r="H10" s="99">
        <v>1950</v>
      </c>
      <c r="I10" s="91"/>
      <c r="J10" s="152"/>
      <c r="K10" s="153"/>
      <c r="L10" s="91"/>
      <c r="M10" s="88" t="s">
        <v>881</v>
      </c>
      <c r="N10" s="94">
        <v>140</v>
      </c>
      <c r="O10" s="91"/>
      <c r="P10" s="88" t="s">
        <v>272</v>
      </c>
      <c r="Q10" s="94">
        <v>3200</v>
      </c>
      <c r="R10" s="91"/>
    </row>
    <row r="11" spans="1:18" ht="13.5">
      <c r="A11" s="86"/>
      <c r="B11" s="150"/>
      <c r="C11" s="91"/>
      <c r="D11" s="98" t="s">
        <v>683</v>
      </c>
      <c r="E11" s="151">
        <v>800</v>
      </c>
      <c r="F11" s="91"/>
      <c r="G11" s="98" t="s">
        <v>272</v>
      </c>
      <c r="H11" s="99">
        <v>1700</v>
      </c>
      <c r="I11" s="91"/>
      <c r="J11" s="154" t="s">
        <v>22</v>
      </c>
      <c r="K11" s="155">
        <f>SUM(K9:K10)</f>
        <v>0</v>
      </c>
      <c r="L11" s="156">
        <f>SUM(L9:L10)</f>
        <v>0</v>
      </c>
      <c r="M11" s="88" t="s">
        <v>471</v>
      </c>
      <c r="N11" s="94">
        <v>90</v>
      </c>
      <c r="O11" s="91"/>
      <c r="P11" s="88" t="s">
        <v>273</v>
      </c>
      <c r="Q11" s="94">
        <v>2210</v>
      </c>
      <c r="R11" s="91"/>
    </row>
    <row r="12" spans="1:18" ht="14.25" thickBot="1">
      <c r="A12" s="308" t="s">
        <v>654</v>
      </c>
      <c r="B12" s="309">
        <f>SUM(B9:B11)</f>
        <v>2680</v>
      </c>
      <c r="C12" s="310">
        <f>SUM(C9:C11)</f>
        <v>0</v>
      </c>
      <c r="D12" s="98" t="s">
        <v>549</v>
      </c>
      <c r="E12" s="151">
        <v>200</v>
      </c>
      <c r="F12" s="91"/>
      <c r="G12" s="98" t="s">
        <v>274</v>
      </c>
      <c r="H12" s="99">
        <v>300</v>
      </c>
      <c r="I12" s="91"/>
      <c r="J12" s="159"/>
      <c r="K12" s="160"/>
      <c r="L12" s="141"/>
      <c r="M12" s="161" t="s">
        <v>472</v>
      </c>
      <c r="N12" s="94">
        <v>120</v>
      </c>
      <c r="O12" s="91"/>
      <c r="P12" s="88" t="s">
        <v>882</v>
      </c>
      <c r="Q12" s="94">
        <v>3400</v>
      </c>
      <c r="R12" s="91"/>
    </row>
    <row r="13" spans="1:18" ht="14.25" thickBot="1">
      <c r="A13" s="86"/>
      <c r="B13" s="150"/>
      <c r="C13" s="91"/>
      <c r="D13" s="98"/>
      <c r="E13" s="151"/>
      <c r="F13" s="91"/>
      <c r="G13" s="163" t="s">
        <v>683</v>
      </c>
      <c r="H13" s="99">
        <v>1370</v>
      </c>
      <c r="I13" s="91"/>
      <c r="J13" s="380" t="s">
        <v>9</v>
      </c>
      <c r="K13" s="381"/>
      <c r="L13" s="382"/>
      <c r="M13" s="161" t="s">
        <v>473</v>
      </c>
      <c r="N13" s="94">
        <v>410</v>
      </c>
      <c r="O13" s="91"/>
      <c r="P13" s="88" t="s">
        <v>681</v>
      </c>
      <c r="Q13" s="94">
        <v>6310</v>
      </c>
      <c r="R13" s="91"/>
    </row>
    <row r="14" spans="1:18" ht="13.5">
      <c r="A14" s="86"/>
      <c r="B14" s="150"/>
      <c r="C14" s="91"/>
      <c r="D14" s="308" t="s">
        <v>654</v>
      </c>
      <c r="E14" s="312">
        <f>SUM(E9:E13)</f>
        <v>3270</v>
      </c>
      <c r="F14" s="156">
        <f>SUM(F9:F13)</f>
        <v>0</v>
      </c>
      <c r="G14" s="163" t="s">
        <v>275</v>
      </c>
      <c r="H14" s="99">
        <v>80</v>
      </c>
      <c r="I14" s="91"/>
      <c r="J14" s="139" t="s">
        <v>11</v>
      </c>
      <c r="K14" s="140" t="s">
        <v>12</v>
      </c>
      <c r="L14" s="141"/>
      <c r="M14" s="161" t="s">
        <v>680</v>
      </c>
      <c r="N14" s="94">
        <v>310</v>
      </c>
      <c r="O14" s="91"/>
      <c r="P14" s="161" t="s">
        <v>276</v>
      </c>
      <c r="Q14" s="94">
        <v>150</v>
      </c>
      <c r="R14" s="91"/>
    </row>
    <row r="15" spans="1:18" ht="13.5">
      <c r="A15" s="86"/>
      <c r="B15" s="150"/>
      <c r="C15" s="91"/>
      <c r="D15" s="149"/>
      <c r="E15" s="150"/>
      <c r="F15" s="91"/>
      <c r="G15" s="164"/>
      <c r="H15" s="99"/>
      <c r="I15" s="91"/>
      <c r="J15" s="149" t="s">
        <v>651</v>
      </c>
      <c r="K15" s="93"/>
      <c r="L15" s="91"/>
      <c r="M15" s="161"/>
      <c r="N15" s="94"/>
      <c r="O15" s="91"/>
      <c r="P15" s="161"/>
      <c r="Q15" s="94"/>
      <c r="R15" s="91"/>
    </row>
    <row r="16" spans="1:18" ht="13.5">
      <c r="A16" s="86"/>
      <c r="B16" s="150"/>
      <c r="C16" s="91"/>
      <c r="D16" s="162"/>
      <c r="E16" s="99"/>
      <c r="F16" s="91"/>
      <c r="G16" s="308" t="s">
        <v>654</v>
      </c>
      <c r="H16" s="315">
        <f>SUM(H9:H15)</f>
        <v>7000</v>
      </c>
      <c r="I16" s="156">
        <f>SUM(I9:I15)</f>
        <v>0</v>
      </c>
      <c r="J16" s="98" t="s">
        <v>641</v>
      </c>
      <c r="K16" s="99"/>
      <c r="L16" s="91"/>
      <c r="M16" s="308" t="s">
        <v>654</v>
      </c>
      <c r="N16" s="315">
        <f>SUM(N9:N15)</f>
        <v>1720</v>
      </c>
      <c r="O16" s="156">
        <f>SUM(O9:O15)</f>
        <v>0</v>
      </c>
      <c r="P16" s="308" t="s">
        <v>654</v>
      </c>
      <c r="Q16" s="315">
        <f>SUM(Q9:Q15)</f>
        <v>18910</v>
      </c>
      <c r="R16" s="156">
        <f>SUM(R9:R15)</f>
        <v>0</v>
      </c>
    </row>
    <row r="17" spans="1:18" ht="13.5">
      <c r="A17" s="86"/>
      <c r="B17" s="150"/>
      <c r="C17" s="91"/>
      <c r="D17" s="98"/>
      <c r="E17" s="151"/>
      <c r="F17" s="91"/>
      <c r="G17" s="166"/>
      <c r="H17" s="94"/>
      <c r="I17" s="91"/>
      <c r="J17" s="98" t="s">
        <v>271</v>
      </c>
      <c r="K17" s="99">
        <v>0</v>
      </c>
      <c r="L17" s="91"/>
      <c r="M17" s="166"/>
      <c r="N17" s="94"/>
      <c r="O17" s="91"/>
      <c r="P17" s="166"/>
      <c r="Q17" s="94"/>
      <c r="R17" s="91"/>
    </row>
    <row r="18" spans="1:18" ht="13.5">
      <c r="A18" s="86"/>
      <c r="B18" s="150"/>
      <c r="C18" s="91"/>
      <c r="D18" s="98"/>
      <c r="E18" s="151"/>
      <c r="F18" s="91"/>
      <c r="G18" s="163"/>
      <c r="H18" s="99"/>
      <c r="I18" s="91"/>
      <c r="J18" s="162"/>
      <c r="K18" s="167"/>
      <c r="L18" s="91"/>
      <c r="M18" s="149"/>
      <c r="N18" s="94"/>
      <c r="O18" s="91"/>
      <c r="P18" s="88" t="s">
        <v>661</v>
      </c>
      <c r="Q18" s="94"/>
      <c r="R18" s="91"/>
    </row>
    <row r="19" spans="1:18" ht="13.5">
      <c r="A19" s="86"/>
      <c r="B19" s="150"/>
      <c r="C19" s="91"/>
      <c r="D19" s="168"/>
      <c r="E19" s="169"/>
      <c r="F19" s="158"/>
      <c r="G19" s="168"/>
      <c r="H19" s="172"/>
      <c r="I19" s="171"/>
      <c r="J19" s="308" t="s">
        <v>654</v>
      </c>
      <c r="K19" s="314">
        <f>SUM(K16:K18)</f>
        <v>0</v>
      </c>
      <c r="L19" s="318">
        <f>SUM(L16:L18)</f>
        <v>0</v>
      </c>
      <c r="M19" s="88"/>
      <c r="N19" s="94"/>
      <c r="O19" s="91"/>
      <c r="P19" s="88" t="s">
        <v>751</v>
      </c>
      <c r="Q19" s="94">
        <v>3380</v>
      </c>
      <c r="R19" s="91"/>
    </row>
    <row r="20" spans="1:18" ht="13.5">
      <c r="A20" s="86" t="s">
        <v>661</v>
      </c>
      <c r="B20" s="150"/>
      <c r="C20" s="91"/>
      <c r="D20" s="98" t="s">
        <v>661</v>
      </c>
      <c r="E20" s="151"/>
      <c r="F20" s="91"/>
      <c r="G20" s="163" t="s">
        <v>661</v>
      </c>
      <c r="H20" s="99"/>
      <c r="I20" s="91"/>
      <c r="J20" s="88"/>
      <c r="K20" s="94"/>
      <c r="L20" s="91"/>
      <c r="M20" s="161"/>
      <c r="N20" s="94"/>
      <c r="O20" s="91"/>
      <c r="P20" s="161" t="s">
        <v>884</v>
      </c>
      <c r="Q20" s="94">
        <v>1030</v>
      </c>
      <c r="R20" s="91"/>
    </row>
    <row r="21" spans="1:18" ht="13.5">
      <c r="A21" s="205" t="s">
        <v>677</v>
      </c>
      <c r="B21" s="150">
        <v>0</v>
      </c>
      <c r="C21" s="91"/>
      <c r="D21" s="98" t="s">
        <v>752</v>
      </c>
      <c r="E21" s="151">
        <v>920</v>
      </c>
      <c r="F21" s="91"/>
      <c r="G21" s="163" t="s">
        <v>678</v>
      </c>
      <c r="H21" s="99">
        <v>650</v>
      </c>
      <c r="I21" s="91"/>
      <c r="J21" s="98"/>
      <c r="K21" s="99"/>
      <c r="L21" s="91"/>
      <c r="M21" s="173"/>
      <c r="N21" s="172"/>
      <c r="O21" s="174"/>
      <c r="P21" s="161" t="s">
        <v>883</v>
      </c>
      <c r="Q21" s="94">
        <v>0</v>
      </c>
      <c r="R21" s="91"/>
    </row>
    <row r="22" spans="1:18" ht="13.5">
      <c r="A22" s="86" t="s">
        <v>324</v>
      </c>
      <c r="B22" s="150">
        <v>230</v>
      </c>
      <c r="C22" s="91"/>
      <c r="D22" s="98" t="s">
        <v>323</v>
      </c>
      <c r="E22" s="151"/>
      <c r="F22" s="91"/>
      <c r="G22" s="163" t="s">
        <v>685</v>
      </c>
      <c r="H22" s="99">
        <v>220</v>
      </c>
      <c r="I22" s="91"/>
      <c r="J22" s="163"/>
      <c r="K22" s="99"/>
      <c r="L22" s="91"/>
      <c r="M22" s="157"/>
      <c r="N22" s="99"/>
      <c r="O22" s="175"/>
      <c r="P22" s="161" t="s">
        <v>329</v>
      </c>
      <c r="Q22" s="94">
        <v>1020</v>
      </c>
      <c r="R22" s="91"/>
    </row>
    <row r="23" spans="1:18" ht="13.5">
      <c r="A23" s="86" t="s">
        <v>327</v>
      </c>
      <c r="B23" s="150">
        <v>100</v>
      </c>
      <c r="C23" s="91"/>
      <c r="D23" s="98" t="s">
        <v>325</v>
      </c>
      <c r="E23" s="151"/>
      <c r="F23" s="91"/>
      <c r="G23" s="163" t="s">
        <v>326</v>
      </c>
      <c r="H23" s="99">
        <v>310</v>
      </c>
      <c r="I23" s="91"/>
      <c r="J23" s="163"/>
      <c r="K23" s="99"/>
      <c r="L23" s="91"/>
      <c r="M23" s="161"/>
      <c r="N23" s="94"/>
      <c r="O23" s="91"/>
      <c r="P23" s="98" t="s">
        <v>330</v>
      </c>
      <c r="Q23" s="99">
        <v>270</v>
      </c>
      <c r="R23" s="174"/>
    </row>
    <row r="24" spans="1:18" ht="13.5">
      <c r="A24" s="86"/>
      <c r="B24" s="150"/>
      <c r="C24" s="91"/>
      <c r="D24" s="98"/>
      <c r="E24" s="151"/>
      <c r="F24" s="91"/>
      <c r="G24" s="98" t="s">
        <v>328</v>
      </c>
      <c r="H24" s="99">
        <v>240</v>
      </c>
      <c r="I24" s="91"/>
      <c r="J24" s="163"/>
      <c r="K24" s="99"/>
      <c r="L24" s="91"/>
      <c r="M24" s="161"/>
      <c r="N24" s="94"/>
      <c r="O24" s="91"/>
      <c r="P24" s="161"/>
      <c r="Q24" s="94"/>
      <c r="R24" s="91"/>
    </row>
    <row r="25" spans="1:18" ht="13.5">
      <c r="A25" s="86"/>
      <c r="B25" s="150"/>
      <c r="C25" s="91"/>
      <c r="D25" s="98"/>
      <c r="E25" s="151"/>
      <c r="F25" s="91"/>
      <c r="G25" s="161"/>
      <c r="H25" s="99"/>
      <c r="I25" s="91"/>
      <c r="J25" s="163"/>
      <c r="K25" s="99"/>
      <c r="L25" s="91"/>
      <c r="M25" s="161"/>
      <c r="N25" s="94"/>
      <c r="O25" s="91"/>
      <c r="P25" s="311" t="s">
        <v>654</v>
      </c>
      <c r="Q25" s="315">
        <f>SUM(Q19:Q24)</f>
        <v>5700</v>
      </c>
      <c r="R25" s="313">
        <f>SUM(R19:R24)</f>
        <v>0</v>
      </c>
    </row>
    <row r="26" spans="1:18" ht="13.5">
      <c r="A26" s="311" t="s">
        <v>654</v>
      </c>
      <c r="B26" s="312">
        <f>SUM(B21:B25)</f>
        <v>330</v>
      </c>
      <c r="C26" s="156">
        <f>SUM(C21:C25)</f>
        <v>0</v>
      </c>
      <c r="D26" s="308" t="s">
        <v>654</v>
      </c>
      <c r="E26" s="309">
        <f>SUM(E21:E25)</f>
        <v>920</v>
      </c>
      <c r="F26" s="313">
        <f>SUM(F21:F25)</f>
        <v>0</v>
      </c>
      <c r="G26" s="308" t="s">
        <v>654</v>
      </c>
      <c r="H26" s="314">
        <f>SUM(H21:H25)</f>
        <v>1420</v>
      </c>
      <c r="I26" s="313">
        <f>SUM(I21:I25)</f>
        <v>0</v>
      </c>
      <c r="J26" s="163"/>
      <c r="K26" s="99"/>
      <c r="L26" s="91"/>
      <c r="M26" s="161"/>
      <c r="N26" s="94"/>
      <c r="O26" s="91"/>
      <c r="P26" s="177"/>
      <c r="Q26" s="94"/>
      <c r="R26" s="96"/>
    </row>
    <row r="27" spans="1:18" ht="13.5">
      <c r="A27" s="88"/>
      <c r="B27" s="150"/>
      <c r="C27" s="91"/>
      <c r="D27" s="88"/>
      <c r="E27" s="150"/>
      <c r="F27" s="91"/>
      <c r="G27" s="161"/>
      <c r="H27" s="94"/>
      <c r="I27" s="91"/>
      <c r="J27" s="176"/>
      <c r="K27" s="99"/>
      <c r="L27" s="91"/>
      <c r="M27" s="161"/>
      <c r="N27" s="94"/>
      <c r="O27" s="91"/>
      <c r="P27" s="86" t="s">
        <v>619</v>
      </c>
      <c r="Q27" s="94"/>
      <c r="R27" s="91"/>
    </row>
    <row r="28" spans="1:18" ht="13.5">
      <c r="A28" s="98"/>
      <c r="B28" s="150"/>
      <c r="C28" s="91"/>
      <c r="D28" s="98"/>
      <c r="E28" s="151"/>
      <c r="F28" s="91"/>
      <c r="G28" s="98"/>
      <c r="H28" s="99"/>
      <c r="I28" s="91"/>
      <c r="J28" s="98"/>
      <c r="K28" s="99"/>
      <c r="L28" s="91"/>
      <c r="M28" s="161"/>
      <c r="N28" s="94"/>
      <c r="O28" s="91"/>
      <c r="P28" s="86" t="s">
        <v>658</v>
      </c>
      <c r="Q28" s="94">
        <v>1690</v>
      </c>
      <c r="R28" s="91"/>
    </row>
    <row r="29" spans="1:18" ht="13.5">
      <c r="A29" s="86"/>
      <c r="B29" s="178"/>
      <c r="C29" s="91"/>
      <c r="D29" s="86" t="s">
        <v>619</v>
      </c>
      <c r="E29" s="178"/>
      <c r="F29" s="91"/>
      <c r="G29" s="86" t="s">
        <v>619</v>
      </c>
      <c r="H29" s="90"/>
      <c r="I29" s="91"/>
      <c r="J29" s="98"/>
      <c r="K29" s="99"/>
      <c r="L29" s="91"/>
      <c r="M29" s="98"/>
      <c r="N29" s="94"/>
      <c r="O29" s="91"/>
      <c r="P29" s="86" t="s">
        <v>659</v>
      </c>
      <c r="Q29" s="94">
        <v>780</v>
      </c>
      <c r="R29" s="91"/>
    </row>
    <row r="30" spans="1:18" ht="13.5">
      <c r="A30" s="86"/>
      <c r="B30" s="178"/>
      <c r="C30" s="91"/>
      <c r="D30" s="86" t="s">
        <v>660</v>
      </c>
      <c r="E30" s="178">
        <v>170</v>
      </c>
      <c r="F30" s="91"/>
      <c r="G30" s="86" t="s">
        <v>658</v>
      </c>
      <c r="H30" s="90">
        <v>780</v>
      </c>
      <c r="I30" s="91"/>
      <c r="J30" s="86"/>
      <c r="K30" s="90"/>
      <c r="L30" s="91"/>
      <c r="M30" s="161"/>
      <c r="N30" s="94"/>
      <c r="O30" s="91"/>
      <c r="P30" s="86"/>
      <c r="Q30" s="94"/>
      <c r="R30" s="91"/>
    </row>
    <row r="31" spans="1:18" ht="13.5">
      <c r="A31" s="86"/>
      <c r="B31" s="178"/>
      <c r="C31" s="91"/>
      <c r="D31" s="86"/>
      <c r="E31" s="178"/>
      <c r="F31" s="91"/>
      <c r="G31" s="86"/>
      <c r="H31" s="90"/>
      <c r="I31" s="91"/>
      <c r="J31" s="163"/>
      <c r="K31" s="99"/>
      <c r="L31" s="91"/>
      <c r="M31" s="161"/>
      <c r="N31" s="94"/>
      <c r="O31" s="91"/>
      <c r="P31" s="311" t="s">
        <v>654</v>
      </c>
      <c r="Q31" s="315">
        <f>SUM(Q28:Q30)</f>
        <v>2470</v>
      </c>
      <c r="R31" s="317">
        <f>SUM(R28:R30)</f>
        <v>0</v>
      </c>
    </row>
    <row r="32" spans="1:18" ht="13.5">
      <c r="A32" s="86"/>
      <c r="B32" s="178"/>
      <c r="C32" s="91"/>
      <c r="D32" s="311" t="s">
        <v>654</v>
      </c>
      <c r="E32" s="316">
        <f>SUM(E29:E31)</f>
        <v>170</v>
      </c>
      <c r="F32" s="317">
        <f>SUM(F30:F31)</f>
        <v>0</v>
      </c>
      <c r="G32" s="311" t="s">
        <v>654</v>
      </c>
      <c r="H32" s="316">
        <f>SUM(H29:H31)</f>
        <v>780</v>
      </c>
      <c r="I32" s="317">
        <f>SUM(I29:I31)</f>
        <v>0</v>
      </c>
      <c r="J32" s="163"/>
      <c r="K32" s="99"/>
      <c r="L32" s="91"/>
      <c r="M32" s="161"/>
      <c r="N32" s="94"/>
      <c r="O32" s="91"/>
      <c r="P32" s="85"/>
      <c r="Q32" s="94"/>
      <c r="R32" s="91"/>
    </row>
    <row r="33" spans="1:18" ht="13.5">
      <c r="A33" s="86"/>
      <c r="B33" s="178"/>
      <c r="C33" s="91"/>
      <c r="D33" s="88"/>
      <c r="E33" s="150"/>
      <c r="F33" s="91"/>
      <c r="G33" s="161"/>
      <c r="H33" s="94"/>
      <c r="I33" s="91"/>
      <c r="J33" s="163"/>
      <c r="K33" s="99"/>
      <c r="L33" s="91"/>
      <c r="M33" s="161"/>
      <c r="N33" s="94"/>
      <c r="O33" s="91"/>
      <c r="P33" s="179" t="s">
        <v>617</v>
      </c>
      <c r="Q33" s="94"/>
      <c r="R33" s="91"/>
    </row>
    <row r="34" spans="1:18" ht="13.5">
      <c r="A34" s="86"/>
      <c r="B34" s="150"/>
      <c r="C34" s="91"/>
      <c r="D34" s="165" t="s">
        <v>617</v>
      </c>
      <c r="E34" s="151"/>
      <c r="F34" s="91"/>
      <c r="G34" s="165" t="s">
        <v>617</v>
      </c>
      <c r="H34" s="99"/>
      <c r="I34" s="91"/>
      <c r="J34" s="163"/>
      <c r="K34" s="99"/>
      <c r="L34" s="91"/>
      <c r="M34" s="161"/>
      <c r="N34" s="94"/>
      <c r="O34" s="91"/>
      <c r="P34" s="181" t="s">
        <v>609</v>
      </c>
      <c r="Q34" s="153">
        <v>720</v>
      </c>
      <c r="R34" s="97"/>
    </row>
    <row r="35" spans="1:18" ht="13.5">
      <c r="A35" s="180"/>
      <c r="B35" s="151"/>
      <c r="C35" s="95"/>
      <c r="D35" s="98" t="s">
        <v>574</v>
      </c>
      <c r="E35" s="151">
        <v>710</v>
      </c>
      <c r="F35" s="91"/>
      <c r="G35" s="161" t="s">
        <v>333</v>
      </c>
      <c r="H35" s="99">
        <v>1770</v>
      </c>
      <c r="I35" s="91"/>
      <c r="J35" s="163"/>
      <c r="K35" s="99"/>
      <c r="L35" s="91"/>
      <c r="M35" s="166"/>
      <c r="N35" s="94"/>
      <c r="O35" s="91"/>
      <c r="P35" s="87" t="s">
        <v>610</v>
      </c>
      <c r="Q35" s="99">
        <v>690</v>
      </c>
      <c r="R35" s="95"/>
    </row>
    <row r="36" spans="1:18" ht="13.5">
      <c r="A36" s="182"/>
      <c r="B36" s="183"/>
      <c r="C36" s="97"/>
      <c r="D36" s="98"/>
      <c r="E36" s="151"/>
      <c r="F36" s="91"/>
      <c r="G36" s="163"/>
      <c r="H36" s="99"/>
      <c r="I36" s="91"/>
      <c r="J36" s="163"/>
      <c r="K36" s="99"/>
      <c r="L36" s="95"/>
      <c r="M36" s="163"/>
      <c r="N36" s="99"/>
      <c r="O36" s="95"/>
      <c r="P36" s="87"/>
      <c r="Q36" s="99"/>
      <c r="R36" s="95"/>
    </row>
    <row r="37" spans="1:18" ht="13.5">
      <c r="A37" s="180"/>
      <c r="B37" s="151"/>
      <c r="C37" s="95"/>
      <c r="D37" s="308" t="s">
        <v>654</v>
      </c>
      <c r="E37" s="309">
        <f>SUM(E35:E36)</f>
        <v>710</v>
      </c>
      <c r="F37" s="310">
        <f>SUM(F35:F36)</f>
        <v>0</v>
      </c>
      <c r="G37" s="308" t="s">
        <v>654</v>
      </c>
      <c r="H37" s="314">
        <f>SUM(H35:H36)</f>
        <v>1770</v>
      </c>
      <c r="I37" s="318">
        <f>SUM(I35:I36)</f>
        <v>0</v>
      </c>
      <c r="J37" s="184"/>
      <c r="K37" s="153"/>
      <c r="L37" s="97"/>
      <c r="M37" s="184"/>
      <c r="N37" s="153"/>
      <c r="O37" s="97"/>
      <c r="P37" s="311" t="s">
        <v>654</v>
      </c>
      <c r="Q37" s="315">
        <f>SUM(Q34:Q36)</f>
        <v>1410</v>
      </c>
      <c r="R37" s="317">
        <f>SUM(R34:R36)</f>
        <v>0</v>
      </c>
    </row>
    <row r="38" spans="1:18" ht="13.5">
      <c r="A38" s="180"/>
      <c r="B38" s="151"/>
      <c r="C38" s="95"/>
      <c r="D38" s="88"/>
      <c r="E38" s="150"/>
      <c r="F38" s="91"/>
      <c r="G38" s="88"/>
      <c r="H38" s="94"/>
      <c r="I38" s="91"/>
      <c r="J38" s="163"/>
      <c r="K38" s="99"/>
      <c r="L38" s="95"/>
      <c r="M38" s="163"/>
      <c r="N38" s="99"/>
      <c r="O38" s="95"/>
      <c r="P38" s="85"/>
      <c r="Q38" s="94"/>
      <c r="R38" s="91"/>
    </row>
    <row r="39" spans="1:18" ht="14.25" customHeight="1" thickBot="1">
      <c r="A39" s="186" t="s">
        <v>22</v>
      </c>
      <c r="B39" s="345">
        <f>SUM(B12+B26)</f>
        <v>3010</v>
      </c>
      <c r="C39" s="346">
        <f>SUM(C12+C26)</f>
        <v>0</v>
      </c>
      <c r="D39" s="187" t="s">
        <v>22</v>
      </c>
      <c r="E39" s="188">
        <f>SUM(E14+E26+E32+E37)</f>
        <v>5070</v>
      </c>
      <c r="F39" s="189">
        <f>SUM(F14+F26+F32+F37)</f>
        <v>0</v>
      </c>
      <c r="G39" s="187" t="s">
        <v>22</v>
      </c>
      <c r="H39" s="188">
        <f>SUM(H16+H26+H32+H37)</f>
        <v>10970</v>
      </c>
      <c r="I39" s="189">
        <f>SUM(I16+I26+I32+I37)</f>
        <v>0</v>
      </c>
      <c r="J39" s="187" t="s">
        <v>22</v>
      </c>
      <c r="K39" s="188">
        <f>SUM(K19)</f>
        <v>0</v>
      </c>
      <c r="L39" s="189">
        <f>SUM(L19)</f>
        <v>0</v>
      </c>
      <c r="M39" s="187" t="s">
        <v>22</v>
      </c>
      <c r="N39" s="188">
        <f>SUM(N16)</f>
        <v>1720</v>
      </c>
      <c r="O39" s="190">
        <f>SUM(O16)</f>
        <v>0</v>
      </c>
      <c r="P39" s="187" t="s">
        <v>22</v>
      </c>
      <c r="Q39" s="188">
        <f>SUM(Q16+Q25+Q31+Q37)</f>
        <v>28490</v>
      </c>
      <c r="R39" s="191">
        <f>SUM(R16+R25+R31+R37)</f>
        <v>0</v>
      </c>
    </row>
    <row r="40" spans="7:15" ht="9" customHeight="1" thickBot="1">
      <c r="G40" s="120"/>
      <c r="M40" s="184"/>
      <c r="N40" s="192"/>
      <c r="O40" s="193"/>
    </row>
    <row r="41" spans="1:14" ht="16.5" customHeight="1" thickBot="1">
      <c r="A41" s="319" t="s">
        <v>908</v>
      </c>
      <c r="B41" s="122"/>
      <c r="C41" s="123" t="s">
        <v>382</v>
      </c>
      <c r="D41" s="124" t="s">
        <v>342</v>
      </c>
      <c r="E41" s="125"/>
      <c r="F41" s="126" t="s">
        <v>4</v>
      </c>
      <c r="G41" s="127">
        <f>SUM(B78,E78,H78,K49,K78,N78,Q78)</f>
        <v>155930</v>
      </c>
      <c r="H41" s="128" t="s">
        <v>5</v>
      </c>
      <c r="I41" s="347">
        <f>SUM(C78,F78,I78,L49,L78,O78,R78)</f>
        <v>0</v>
      </c>
      <c r="J41" s="9"/>
      <c r="K41" s="130"/>
      <c r="L41" s="194"/>
      <c r="M41" s="195"/>
      <c r="N41" s="196"/>
    </row>
    <row r="42" ht="5.25" customHeight="1" thickBot="1"/>
    <row r="43" spans="1:18" ht="13.5">
      <c r="A43" s="134" t="s">
        <v>6</v>
      </c>
      <c r="B43" s="135"/>
      <c r="C43" s="136"/>
      <c r="D43" s="137" t="s">
        <v>7</v>
      </c>
      <c r="E43" s="135"/>
      <c r="F43" s="136"/>
      <c r="G43" s="137" t="s">
        <v>8</v>
      </c>
      <c r="H43" s="135"/>
      <c r="I43" s="136"/>
      <c r="J43" s="137" t="s">
        <v>373</v>
      </c>
      <c r="K43" s="135"/>
      <c r="L43" s="136"/>
      <c r="M43" s="137" t="s">
        <v>434</v>
      </c>
      <c r="N43" s="135"/>
      <c r="O43" s="136"/>
      <c r="P43" s="138" t="s">
        <v>10</v>
      </c>
      <c r="Q43" s="106"/>
      <c r="R43" s="110"/>
    </row>
    <row r="44" spans="1:18" ht="13.5">
      <c r="A44" s="139" t="s">
        <v>11</v>
      </c>
      <c r="B44" s="140" t="s">
        <v>12</v>
      </c>
      <c r="C44" s="141"/>
      <c r="D44" s="139" t="s">
        <v>11</v>
      </c>
      <c r="E44" s="140" t="s">
        <v>12</v>
      </c>
      <c r="F44" s="141"/>
      <c r="G44" s="139" t="s">
        <v>11</v>
      </c>
      <c r="H44" s="140" t="s">
        <v>12</v>
      </c>
      <c r="I44" s="141"/>
      <c r="J44" s="139" t="s">
        <v>11</v>
      </c>
      <c r="K44" s="140" t="s">
        <v>12</v>
      </c>
      <c r="L44" s="141"/>
      <c r="M44" s="139" t="s">
        <v>11</v>
      </c>
      <c r="N44" s="140" t="s">
        <v>12</v>
      </c>
      <c r="O44" s="141"/>
      <c r="P44" s="144" t="s">
        <v>11</v>
      </c>
      <c r="Q44" s="197" t="s">
        <v>12</v>
      </c>
      <c r="R44" s="198"/>
    </row>
    <row r="45" spans="1:18" ht="13.5">
      <c r="A45" s="86" t="s">
        <v>277</v>
      </c>
      <c r="B45" s="178">
        <v>900</v>
      </c>
      <c r="C45" s="91"/>
      <c r="D45" s="86" t="s">
        <v>697</v>
      </c>
      <c r="E45" s="178">
        <v>590</v>
      </c>
      <c r="F45" s="91"/>
      <c r="G45" s="86" t="s">
        <v>278</v>
      </c>
      <c r="H45" s="90">
        <v>1670</v>
      </c>
      <c r="I45" s="91"/>
      <c r="J45" s="86" t="s">
        <v>277</v>
      </c>
      <c r="K45" s="90">
        <v>950</v>
      </c>
      <c r="L45" s="91"/>
      <c r="M45" s="86" t="s">
        <v>447</v>
      </c>
      <c r="N45" s="90">
        <v>4690</v>
      </c>
      <c r="O45" s="91"/>
      <c r="P45" s="86" t="s">
        <v>280</v>
      </c>
      <c r="Q45" s="94">
        <v>5700</v>
      </c>
      <c r="R45" s="91"/>
    </row>
    <row r="46" spans="1:18" ht="13.5">
      <c r="A46" s="86" t="s">
        <v>281</v>
      </c>
      <c r="B46" s="178">
        <v>2010</v>
      </c>
      <c r="C46" s="91"/>
      <c r="D46" s="86" t="s">
        <v>277</v>
      </c>
      <c r="E46" s="178">
        <v>1380</v>
      </c>
      <c r="F46" s="91"/>
      <c r="G46" s="86" t="s">
        <v>277</v>
      </c>
      <c r="H46" s="90">
        <v>1230</v>
      </c>
      <c r="I46" s="91"/>
      <c r="J46" s="86" t="s">
        <v>281</v>
      </c>
      <c r="K46" s="99">
        <v>500</v>
      </c>
      <c r="L46" s="91"/>
      <c r="M46" s="180" t="s">
        <v>482</v>
      </c>
      <c r="N46" s="199">
        <v>80</v>
      </c>
      <c r="O46" s="91"/>
      <c r="P46" s="86" t="s">
        <v>285</v>
      </c>
      <c r="Q46" s="94"/>
      <c r="R46" s="91"/>
    </row>
    <row r="47" spans="1:18" ht="13.5">
      <c r="A47" s="86" t="s">
        <v>282</v>
      </c>
      <c r="B47" s="178">
        <v>0</v>
      </c>
      <c r="C47" s="91"/>
      <c r="D47" s="86" t="s">
        <v>281</v>
      </c>
      <c r="E47" s="178">
        <v>1070</v>
      </c>
      <c r="F47" s="91"/>
      <c r="G47" s="85" t="s">
        <v>611</v>
      </c>
      <c r="H47" s="90">
        <v>1330</v>
      </c>
      <c r="I47" s="91"/>
      <c r="J47" s="86" t="s">
        <v>283</v>
      </c>
      <c r="K47" s="94">
        <v>1000</v>
      </c>
      <c r="L47" s="91"/>
      <c r="M47" s="180" t="s">
        <v>886</v>
      </c>
      <c r="N47" s="199">
        <v>260</v>
      </c>
      <c r="O47" s="91"/>
      <c r="P47" s="86" t="s">
        <v>735</v>
      </c>
      <c r="Q47" s="94">
        <v>3700</v>
      </c>
      <c r="R47" s="91"/>
    </row>
    <row r="48" spans="1:18" ht="13.5">
      <c r="A48" s="86" t="s">
        <v>286</v>
      </c>
      <c r="B48" s="178">
        <v>1400</v>
      </c>
      <c r="C48" s="91"/>
      <c r="D48" s="86" t="s">
        <v>808</v>
      </c>
      <c r="E48" s="178">
        <v>2200</v>
      </c>
      <c r="F48" s="91"/>
      <c r="G48" s="85" t="s">
        <v>612</v>
      </c>
      <c r="H48" s="90">
        <v>1150</v>
      </c>
      <c r="I48" s="91"/>
      <c r="J48" s="85"/>
      <c r="K48" s="92"/>
      <c r="L48" s="174"/>
      <c r="M48" s="98"/>
      <c r="N48" s="99"/>
      <c r="O48" s="91"/>
      <c r="P48" s="86" t="s">
        <v>736</v>
      </c>
      <c r="Q48" s="94">
        <v>4050</v>
      </c>
      <c r="R48" s="91"/>
    </row>
    <row r="49" spans="1:18" ht="14.25" thickBot="1">
      <c r="A49" s="86" t="s">
        <v>288</v>
      </c>
      <c r="B49" s="178">
        <v>0</v>
      </c>
      <c r="C49" s="91"/>
      <c r="D49" s="86" t="s">
        <v>283</v>
      </c>
      <c r="E49" s="178">
        <v>1440</v>
      </c>
      <c r="F49" s="91"/>
      <c r="G49" s="86" t="s">
        <v>687</v>
      </c>
      <c r="H49" s="90">
        <v>1150</v>
      </c>
      <c r="I49" s="91"/>
      <c r="J49" s="200" t="s">
        <v>22</v>
      </c>
      <c r="K49" s="92">
        <f>SUM(K45:K48)</f>
        <v>2450</v>
      </c>
      <c r="L49" s="201">
        <f>SUM(L45:L48)</f>
        <v>0</v>
      </c>
      <c r="M49" s="162"/>
      <c r="N49" s="99"/>
      <c r="O49" s="91"/>
      <c r="P49" s="85" t="s">
        <v>287</v>
      </c>
      <c r="Q49" s="94">
        <v>2000</v>
      </c>
      <c r="R49" s="91"/>
    </row>
    <row r="50" spans="1:18" ht="13.5">
      <c r="A50" s="86" t="s">
        <v>283</v>
      </c>
      <c r="B50" s="178">
        <v>750</v>
      </c>
      <c r="C50" s="91"/>
      <c r="D50" s="86" t="s">
        <v>809</v>
      </c>
      <c r="E50" s="178">
        <v>2360</v>
      </c>
      <c r="F50" s="91"/>
      <c r="G50" s="85" t="s">
        <v>284</v>
      </c>
      <c r="H50" s="90">
        <v>1280</v>
      </c>
      <c r="I50" s="91"/>
      <c r="J50" s="137" t="s">
        <v>9</v>
      </c>
      <c r="K50" s="135"/>
      <c r="L50" s="202"/>
      <c r="M50" s="98"/>
      <c r="N50" s="99"/>
      <c r="O50" s="91"/>
      <c r="P50" s="85" t="s">
        <v>293</v>
      </c>
      <c r="Q50" s="94">
        <v>3500</v>
      </c>
      <c r="R50" s="91"/>
    </row>
    <row r="51" spans="1:18" ht="13.5">
      <c r="A51" s="86" t="s">
        <v>667</v>
      </c>
      <c r="B51" s="178">
        <v>340</v>
      </c>
      <c r="C51" s="91"/>
      <c r="D51" s="86" t="s">
        <v>810</v>
      </c>
      <c r="E51" s="178">
        <v>2070</v>
      </c>
      <c r="F51" s="91"/>
      <c r="G51" s="85" t="s">
        <v>290</v>
      </c>
      <c r="H51" s="90">
        <v>1350</v>
      </c>
      <c r="I51" s="91"/>
      <c r="J51" s="139" t="s">
        <v>11</v>
      </c>
      <c r="K51" s="203" t="s">
        <v>12</v>
      </c>
      <c r="L51" s="143"/>
      <c r="M51" s="162"/>
      <c r="N51" s="99"/>
      <c r="O51" s="91"/>
      <c r="P51" s="85" t="s">
        <v>586</v>
      </c>
      <c r="Q51" s="94">
        <v>0</v>
      </c>
      <c r="R51" s="352"/>
    </row>
    <row r="52" spans="1:18" ht="13.5">
      <c r="A52" s="86" t="s">
        <v>291</v>
      </c>
      <c r="B52" s="178">
        <v>0</v>
      </c>
      <c r="C52" s="91"/>
      <c r="D52" s="86"/>
      <c r="E52" s="178"/>
      <c r="F52" s="91"/>
      <c r="G52" s="85" t="s">
        <v>283</v>
      </c>
      <c r="H52" s="90">
        <v>2450</v>
      </c>
      <c r="I52" s="91"/>
      <c r="J52" s="86" t="s">
        <v>279</v>
      </c>
      <c r="K52" s="94">
        <v>950</v>
      </c>
      <c r="L52" s="91"/>
      <c r="M52" s="98"/>
      <c r="N52" s="99"/>
      <c r="O52" s="91"/>
      <c r="P52" s="85" t="s">
        <v>444</v>
      </c>
      <c r="Q52" s="94">
        <v>3600</v>
      </c>
      <c r="R52" s="91"/>
    </row>
    <row r="53" spans="1:18" ht="13.5">
      <c r="A53" s="86" t="s">
        <v>294</v>
      </c>
      <c r="B53" s="344"/>
      <c r="C53" s="91"/>
      <c r="D53" s="86"/>
      <c r="E53" s="178"/>
      <c r="F53" s="91"/>
      <c r="G53" s="85" t="s">
        <v>443</v>
      </c>
      <c r="H53" s="90">
        <v>2030</v>
      </c>
      <c r="I53" s="91"/>
      <c r="J53" s="86" t="s">
        <v>281</v>
      </c>
      <c r="K53" s="94">
        <v>550</v>
      </c>
      <c r="L53" s="91"/>
      <c r="M53" s="162"/>
      <c r="N53" s="99"/>
      <c r="O53" s="91"/>
      <c r="P53" s="85" t="s">
        <v>445</v>
      </c>
      <c r="Q53" s="94">
        <v>3500</v>
      </c>
      <c r="R53" s="91"/>
    </row>
    <row r="54" spans="1:18" ht="13.5">
      <c r="A54" s="86"/>
      <c r="B54" s="178"/>
      <c r="C54" s="91"/>
      <c r="D54" s="86"/>
      <c r="E54" s="178"/>
      <c r="F54" s="91"/>
      <c r="G54" s="85" t="s">
        <v>289</v>
      </c>
      <c r="H54" s="90">
        <v>1900</v>
      </c>
      <c r="I54" s="91"/>
      <c r="J54" s="86" t="s">
        <v>284</v>
      </c>
      <c r="K54" s="94">
        <v>250</v>
      </c>
      <c r="L54" s="91"/>
      <c r="M54" s="98"/>
      <c r="N54" s="99"/>
      <c r="O54" s="91"/>
      <c r="P54" s="85" t="s">
        <v>446</v>
      </c>
      <c r="Q54" s="94">
        <v>3800</v>
      </c>
      <c r="R54" s="91"/>
    </row>
    <row r="55" spans="1:18" ht="13.5">
      <c r="A55" s="86"/>
      <c r="B55" s="178"/>
      <c r="C55" s="91"/>
      <c r="D55" s="86"/>
      <c r="E55" s="178"/>
      <c r="F55" s="91"/>
      <c r="G55" s="85" t="s">
        <v>294</v>
      </c>
      <c r="H55" s="90">
        <v>1850</v>
      </c>
      <c r="I55" s="91"/>
      <c r="J55" s="85" t="s">
        <v>283</v>
      </c>
      <c r="K55" s="94">
        <v>1260</v>
      </c>
      <c r="L55" s="91"/>
      <c r="M55" s="162"/>
      <c r="N55" s="99"/>
      <c r="O55" s="91"/>
      <c r="P55" s="85"/>
      <c r="Q55" s="94"/>
      <c r="R55" s="91"/>
    </row>
    <row r="56" spans="1:18" ht="14.25" customHeight="1">
      <c r="A56" s="86"/>
      <c r="B56" s="178"/>
      <c r="C56" s="91"/>
      <c r="D56" s="86"/>
      <c r="E56" s="178"/>
      <c r="F56" s="91"/>
      <c r="G56" s="86" t="s">
        <v>291</v>
      </c>
      <c r="H56" s="90">
        <v>1700</v>
      </c>
      <c r="I56" s="91"/>
      <c r="J56" s="85" t="s">
        <v>291</v>
      </c>
      <c r="K56" s="94">
        <v>90</v>
      </c>
      <c r="L56" s="91"/>
      <c r="M56" s="98" t="s">
        <v>485</v>
      </c>
      <c r="N56" s="99">
        <v>110</v>
      </c>
      <c r="O56" s="91"/>
      <c r="P56" s="86" t="s">
        <v>298</v>
      </c>
      <c r="Q56" s="94">
        <v>2500</v>
      </c>
      <c r="R56" s="91"/>
    </row>
    <row r="57" spans="1:18" ht="13.5">
      <c r="A57" s="86"/>
      <c r="B57" s="178"/>
      <c r="C57" s="91"/>
      <c r="D57" s="86"/>
      <c r="E57" s="178"/>
      <c r="F57" s="91"/>
      <c r="G57" s="85" t="s">
        <v>366</v>
      </c>
      <c r="H57" s="90">
        <v>2300</v>
      </c>
      <c r="I57" s="91"/>
      <c r="J57" s="85" t="s">
        <v>292</v>
      </c>
      <c r="K57" s="94">
        <v>110</v>
      </c>
      <c r="L57" s="91"/>
      <c r="M57" s="98" t="s">
        <v>486</v>
      </c>
      <c r="N57" s="99">
        <v>130</v>
      </c>
      <c r="O57" s="91"/>
      <c r="P57" s="86" t="s">
        <v>301</v>
      </c>
      <c r="Q57" s="94">
        <v>2350</v>
      </c>
      <c r="R57" s="91"/>
    </row>
    <row r="58" spans="1:18" ht="13.5">
      <c r="A58" s="86"/>
      <c r="B58" s="178"/>
      <c r="C58" s="91"/>
      <c r="D58" s="86"/>
      <c r="E58" s="178"/>
      <c r="F58" s="91"/>
      <c r="G58" s="85"/>
      <c r="H58" s="90"/>
      <c r="I58" s="91"/>
      <c r="J58" s="85" t="s">
        <v>294</v>
      </c>
      <c r="K58" s="94">
        <v>1000</v>
      </c>
      <c r="L58" s="91"/>
      <c r="M58" s="98" t="s">
        <v>487</v>
      </c>
      <c r="N58" s="99">
        <v>70</v>
      </c>
      <c r="O58" s="91"/>
      <c r="P58" s="86" t="s">
        <v>302</v>
      </c>
      <c r="Q58" s="94">
        <v>1650</v>
      </c>
      <c r="R58" s="91"/>
    </row>
    <row r="59" spans="1:18" ht="13.5">
      <c r="A59" s="86" t="s">
        <v>295</v>
      </c>
      <c r="B59" s="178">
        <v>0</v>
      </c>
      <c r="C59" s="352"/>
      <c r="D59" s="86" t="s">
        <v>296</v>
      </c>
      <c r="E59" s="178">
        <v>800</v>
      </c>
      <c r="F59" s="91"/>
      <c r="G59" s="86" t="s">
        <v>296</v>
      </c>
      <c r="H59" s="90">
        <v>570</v>
      </c>
      <c r="I59" s="91"/>
      <c r="J59" s="86"/>
      <c r="K59" s="94"/>
      <c r="L59" s="91"/>
      <c r="M59" s="320" t="s">
        <v>820</v>
      </c>
      <c r="N59" s="199">
        <v>60</v>
      </c>
      <c r="O59" s="91"/>
      <c r="P59" s="337" t="s">
        <v>753</v>
      </c>
      <c r="Q59" s="94">
        <v>1120</v>
      </c>
      <c r="R59" s="91"/>
    </row>
    <row r="60" spans="1:18" ht="13.5">
      <c r="A60" s="86" t="s">
        <v>299</v>
      </c>
      <c r="B60" s="178">
        <v>0</v>
      </c>
      <c r="C60" s="352"/>
      <c r="D60" s="86" t="s">
        <v>299</v>
      </c>
      <c r="E60" s="178">
        <v>1630</v>
      </c>
      <c r="F60" s="91"/>
      <c r="G60" s="86" t="s">
        <v>299</v>
      </c>
      <c r="H60" s="90">
        <v>1350</v>
      </c>
      <c r="I60" s="91"/>
      <c r="J60" s="86" t="s">
        <v>296</v>
      </c>
      <c r="K60" s="94">
        <v>50</v>
      </c>
      <c r="L60" s="91"/>
      <c r="M60" s="180" t="s">
        <v>613</v>
      </c>
      <c r="N60" s="199">
        <v>220</v>
      </c>
      <c r="O60" s="91"/>
      <c r="P60" s="85" t="s">
        <v>710</v>
      </c>
      <c r="Q60" s="94">
        <v>4350</v>
      </c>
      <c r="R60" s="91"/>
    </row>
    <row r="61" spans="1:18" ht="13.5">
      <c r="A61" s="86" t="s">
        <v>297</v>
      </c>
      <c r="B61" s="178">
        <v>1760</v>
      </c>
      <c r="C61" s="91"/>
      <c r="D61" s="86" t="s">
        <v>303</v>
      </c>
      <c r="E61" s="178">
        <v>930</v>
      </c>
      <c r="F61" s="91"/>
      <c r="G61" s="86" t="s">
        <v>302</v>
      </c>
      <c r="H61" s="90">
        <v>1150</v>
      </c>
      <c r="I61" s="91"/>
      <c r="J61" s="86" t="s">
        <v>299</v>
      </c>
      <c r="K61" s="94">
        <v>60</v>
      </c>
      <c r="L61" s="91"/>
      <c r="M61" s="180" t="s">
        <v>717</v>
      </c>
      <c r="N61" s="199">
        <v>500</v>
      </c>
      <c r="O61" s="91"/>
      <c r="P61" s="85" t="s">
        <v>311</v>
      </c>
      <c r="Q61" s="94">
        <v>1950</v>
      </c>
      <c r="R61" s="91"/>
    </row>
    <row r="62" spans="1:18" ht="13.5">
      <c r="A62" s="86" t="s">
        <v>819</v>
      </c>
      <c r="B62" s="178">
        <v>810</v>
      </c>
      <c r="C62" s="91"/>
      <c r="D62" s="86" t="s">
        <v>304</v>
      </c>
      <c r="E62" s="178"/>
      <c r="F62" s="91"/>
      <c r="G62" s="86" t="s">
        <v>305</v>
      </c>
      <c r="H62" s="90">
        <v>500</v>
      </c>
      <c r="I62" s="91"/>
      <c r="J62" s="86" t="s">
        <v>302</v>
      </c>
      <c r="K62" s="94">
        <v>190</v>
      </c>
      <c r="L62" s="91"/>
      <c r="M62" s="180" t="s">
        <v>483</v>
      </c>
      <c r="N62" s="199">
        <v>70</v>
      </c>
      <c r="O62" s="91"/>
      <c r="P62" s="89" t="s">
        <v>887</v>
      </c>
      <c r="Q62" s="94">
        <v>2950</v>
      </c>
      <c r="R62" s="91"/>
    </row>
    <row r="63" spans="1:18" ht="13.5">
      <c r="A63" s="86" t="s">
        <v>307</v>
      </c>
      <c r="B63" s="178">
        <v>0</v>
      </c>
      <c r="C63" s="352"/>
      <c r="D63" s="86" t="s">
        <v>709</v>
      </c>
      <c r="E63" s="178">
        <v>1500</v>
      </c>
      <c r="F63" s="91"/>
      <c r="G63" s="85" t="s">
        <v>306</v>
      </c>
      <c r="H63" s="90">
        <v>1720</v>
      </c>
      <c r="I63" s="91"/>
      <c r="J63" s="180" t="s">
        <v>481</v>
      </c>
      <c r="K63" s="99"/>
      <c r="L63" s="91"/>
      <c r="M63" s="320" t="s">
        <v>821</v>
      </c>
      <c r="N63" s="99">
        <v>170</v>
      </c>
      <c r="O63" s="91"/>
      <c r="P63" s="205" t="s">
        <v>318</v>
      </c>
      <c r="Q63" s="94">
        <v>540</v>
      </c>
      <c r="R63" s="91"/>
    </row>
    <row r="64" spans="1:18" ht="13.5">
      <c r="A64" s="86" t="s">
        <v>309</v>
      </c>
      <c r="B64" s="178"/>
      <c r="C64" s="91"/>
      <c r="D64" s="86" t="s">
        <v>307</v>
      </c>
      <c r="E64" s="178">
        <v>1400</v>
      </c>
      <c r="F64" s="91"/>
      <c r="G64" s="85" t="s">
        <v>308</v>
      </c>
      <c r="H64" s="90">
        <v>1200</v>
      </c>
      <c r="I64" s="91"/>
      <c r="J64" s="180" t="s">
        <v>478</v>
      </c>
      <c r="K64" s="99">
        <v>90</v>
      </c>
      <c r="L64" s="91"/>
      <c r="M64" s="180" t="s">
        <v>484</v>
      </c>
      <c r="N64" s="99">
        <v>220</v>
      </c>
      <c r="O64" s="91"/>
      <c r="P64" s="86" t="s">
        <v>310</v>
      </c>
      <c r="Q64" s="94">
        <v>3410</v>
      </c>
      <c r="R64" s="91"/>
    </row>
    <row r="65" spans="1:18" ht="13.5">
      <c r="A65" s="86" t="s">
        <v>300</v>
      </c>
      <c r="B65" s="178"/>
      <c r="C65" s="91"/>
      <c r="D65" s="86" t="s">
        <v>811</v>
      </c>
      <c r="E65" s="178">
        <v>1950</v>
      </c>
      <c r="F65" s="91"/>
      <c r="G65" s="86" t="s">
        <v>587</v>
      </c>
      <c r="H65" s="90">
        <v>1000</v>
      </c>
      <c r="I65" s="91"/>
      <c r="J65" s="98" t="s">
        <v>479</v>
      </c>
      <c r="K65" s="99">
        <v>20</v>
      </c>
      <c r="L65" s="91"/>
      <c r="M65" s="180" t="s">
        <v>615</v>
      </c>
      <c r="N65" s="99">
        <v>210</v>
      </c>
      <c r="O65" s="91"/>
      <c r="P65" s="85" t="s">
        <v>314</v>
      </c>
      <c r="Q65" s="94">
        <v>290</v>
      </c>
      <c r="R65" s="91"/>
    </row>
    <row r="66" spans="1:18" ht="13.5">
      <c r="A66" s="86" t="s">
        <v>312</v>
      </c>
      <c r="B66" s="178">
        <v>300</v>
      </c>
      <c r="C66" s="91"/>
      <c r="D66" s="86" t="s">
        <v>313</v>
      </c>
      <c r="E66" s="178">
        <v>770</v>
      </c>
      <c r="F66" s="91"/>
      <c r="G66" s="86" t="s">
        <v>317</v>
      </c>
      <c r="H66" s="90">
        <v>220</v>
      </c>
      <c r="I66" s="91"/>
      <c r="J66" s="98" t="s">
        <v>588</v>
      </c>
      <c r="K66" s="99"/>
      <c r="L66" s="91"/>
      <c r="M66" s="180" t="s">
        <v>885</v>
      </c>
      <c r="N66" s="99">
        <v>80</v>
      </c>
      <c r="O66" s="91"/>
      <c r="P66" s="85" t="s">
        <v>309</v>
      </c>
      <c r="Q66" s="94">
        <v>3150</v>
      </c>
      <c r="R66" s="91"/>
    </row>
    <row r="67" spans="1:18" ht="13.5">
      <c r="A67" s="86"/>
      <c r="B67" s="178"/>
      <c r="C67" s="91"/>
      <c r="D67" s="86" t="s">
        <v>322</v>
      </c>
      <c r="E67" s="178">
        <v>630</v>
      </c>
      <c r="F67" s="91"/>
      <c r="G67" s="85" t="s">
        <v>387</v>
      </c>
      <c r="H67" s="90">
        <v>850</v>
      </c>
      <c r="I67" s="91"/>
      <c r="J67" s="98" t="s">
        <v>307</v>
      </c>
      <c r="K67" s="99">
        <v>160</v>
      </c>
      <c r="L67" s="91"/>
      <c r="M67" s="180" t="s">
        <v>480</v>
      </c>
      <c r="N67" s="99">
        <v>20</v>
      </c>
      <c r="O67" s="91"/>
      <c r="P67" s="320" t="s">
        <v>822</v>
      </c>
      <c r="Q67" s="94">
        <v>3100</v>
      </c>
      <c r="R67" s="91"/>
    </row>
    <row r="68" spans="1:18" ht="13.5">
      <c r="A68" s="86"/>
      <c r="B68" s="178"/>
      <c r="C68" s="91"/>
      <c r="D68" s="86"/>
      <c r="E68" s="178"/>
      <c r="F68" s="91"/>
      <c r="G68" s="85" t="s">
        <v>309</v>
      </c>
      <c r="H68" s="90">
        <v>3860</v>
      </c>
      <c r="I68" s="91"/>
      <c r="J68" s="98" t="s">
        <v>572</v>
      </c>
      <c r="K68" s="99">
        <v>170</v>
      </c>
      <c r="L68" s="91"/>
      <c r="M68" s="180" t="s">
        <v>614</v>
      </c>
      <c r="N68" s="99">
        <v>70</v>
      </c>
      <c r="O68" s="91"/>
      <c r="P68" s="86" t="s">
        <v>823</v>
      </c>
      <c r="Q68" s="94">
        <v>3120</v>
      </c>
      <c r="R68" s="91"/>
    </row>
    <row r="69" spans="1:18" ht="13.5">
      <c r="A69" s="86"/>
      <c r="B69" s="178"/>
      <c r="C69" s="91"/>
      <c r="D69" s="86"/>
      <c r="E69" s="178"/>
      <c r="F69" s="91"/>
      <c r="G69" s="86" t="s">
        <v>322</v>
      </c>
      <c r="H69" s="90">
        <v>2050</v>
      </c>
      <c r="I69" s="91"/>
      <c r="J69" s="209" t="s">
        <v>322</v>
      </c>
      <c r="K69" s="210">
        <v>40</v>
      </c>
      <c r="L69" s="91"/>
      <c r="M69" s="180" t="s">
        <v>477</v>
      </c>
      <c r="N69" s="99">
        <v>270</v>
      </c>
      <c r="O69" s="91"/>
      <c r="P69" s="86"/>
      <c r="Q69" s="94"/>
      <c r="R69" s="91"/>
    </row>
    <row r="70" spans="1:18" ht="13.5">
      <c r="A70" s="180"/>
      <c r="B70" s="207"/>
      <c r="C70" s="95"/>
      <c r="D70" s="180"/>
      <c r="E70" s="207"/>
      <c r="F70" s="95"/>
      <c r="G70" s="87"/>
      <c r="H70" s="199"/>
      <c r="I70" s="95"/>
      <c r="J70" s="98"/>
      <c r="K70" s="99"/>
      <c r="L70" s="95"/>
      <c r="M70" s="180"/>
      <c r="N70" s="199"/>
      <c r="O70" s="95"/>
      <c r="P70" s="180"/>
      <c r="Q70" s="99"/>
      <c r="R70" s="95"/>
    </row>
    <row r="71" spans="1:18" ht="13.5">
      <c r="A71" s="157" t="s">
        <v>654</v>
      </c>
      <c r="B71" s="170">
        <f>SUM(B45:B70)</f>
        <v>8270</v>
      </c>
      <c r="C71" s="211">
        <f>SUM(C45:C70)</f>
        <v>0</v>
      </c>
      <c r="D71" s="157" t="s">
        <v>654</v>
      </c>
      <c r="E71" s="99">
        <f>SUM(E45:E70)</f>
        <v>20720</v>
      </c>
      <c r="F71" s="212">
        <f>SUM(F45:F70)</f>
        <v>0</v>
      </c>
      <c r="G71" s="157" t="s">
        <v>654</v>
      </c>
      <c r="H71" s="170">
        <f>SUM(H45:H70)</f>
        <v>35860</v>
      </c>
      <c r="I71" s="211">
        <f>SUM(I45:I70)</f>
        <v>0</v>
      </c>
      <c r="J71" s="157" t="s">
        <v>654</v>
      </c>
      <c r="K71" s="99">
        <f>SUM(K52:K70)</f>
        <v>4990</v>
      </c>
      <c r="L71" s="212">
        <f>SUM(L52:L70)</f>
        <v>0</v>
      </c>
      <c r="M71" s="157" t="s">
        <v>654</v>
      </c>
      <c r="N71" s="170">
        <f>SUM(N45:N70)</f>
        <v>7230</v>
      </c>
      <c r="O71" s="211">
        <f>SUM(O45:O70)</f>
        <v>0</v>
      </c>
      <c r="P71" s="157" t="s">
        <v>654</v>
      </c>
      <c r="Q71" s="99">
        <f>SUM(Q45:Q70)</f>
        <v>60330</v>
      </c>
      <c r="R71" s="185">
        <f>SUM(R45:R70)</f>
        <v>0</v>
      </c>
    </row>
    <row r="72" spans="1:18" ht="13.5">
      <c r="A72" s="180" t="s">
        <v>662</v>
      </c>
      <c r="B72" s="207"/>
      <c r="C72" s="95"/>
      <c r="D72" s="180" t="s">
        <v>662</v>
      </c>
      <c r="E72" s="207"/>
      <c r="F72" s="95"/>
      <c r="G72" s="180" t="s">
        <v>662</v>
      </c>
      <c r="H72" s="199"/>
      <c r="I72" s="95"/>
      <c r="J72" s="180" t="s">
        <v>662</v>
      </c>
      <c r="K72" s="99"/>
      <c r="L72" s="95"/>
      <c r="M72" s="180" t="s">
        <v>662</v>
      </c>
      <c r="N72" s="199"/>
      <c r="O72" s="95"/>
      <c r="P72" s="180" t="s">
        <v>662</v>
      </c>
      <c r="Q72" s="99"/>
      <c r="R72" s="95"/>
    </row>
    <row r="73" spans="1:18" ht="13.5">
      <c r="A73" s="86" t="s">
        <v>321</v>
      </c>
      <c r="B73" s="178">
        <v>40</v>
      </c>
      <c r="C73" s="91"/>
      <c r="D73" s="86" t="s">
        <v>812</v>
      </c>
      <c r="E73" s="178">
        <v>1900</v>
      </c>
      <c r="F73" s="91"/>
      <c r="G73" s="86" t="s">
        <v>321</v>
      </c>
      <c r="H73" s="90">
        <v>600</v>
      </c>
      <c r="I73" s="91"/>
      <c r="J73" s="86" t="s">
        <v>542</v>
      </c>
      <c r="K73" s="90">
        <v>50</v>
      </c>
      <c r="L73" s="91"/>
      <c r="M73" s="86" t="s">
        <v>474</v>
      </c>
      <c r="N73" s="90">
        <v>270</v>
      </c>
      <c r="O73" s="91"/>
      <c r="P73" s="86" t="s">
        <v>702</v>
      </c>
      <c r="Q73" s="90">
        <v>4850</v>
      </c>
      <c r="R73" s="91"/>
    </row>
    <row r="74" spans="1:18" ht="13.5">
      <c r="A74" s="86" t="s">
        <v>341</v>
      </c>
      <c r="B74" s="178">
        <v>1180</v>
      </c>
      <c r="C74" s="91"/>
      <c r="D74" s="180"/>
      <c r="E74" s="207"/>
      <c r="F74" s="95"/>
      <c r="G74" s="86" t="s">
        <v>341</v>
      </c>
      <c r="H74" s="90">
        <v>1210</v>
      </c>
      <c r="I74" s="91"/>
      <c r="J74" s="86" t="s">
        <v>737</v>
      </c>
      <c r="K74" s="90">
        <v>1050</v>
      </c>
      <c r="L74" s="91"/>
      <c r="M74" s="86" t="s">
        <v>475</v>
      </c>
      <c r="N74" s="90">
        <v>220</v>
      </c>
      <c r="O74" s="91"/>
      <c r="P74" s="86" t="s">
        <v>320</v>
      </c>
      <c r="Q74" s="90">
        <v>3350</v>
      </c>
      <c r="R74" s="91"/>
    </row>
    <row r="75" spans="1:18" ht="13.5">
      <c r="A75" s="86" t="s">
        <v>476</v>
      </c>
      <c r="B75" s="178"/>
      <c r="C75" s="91"/>
      <c r="D75" s="180"/>
      <c r="E75" s="207"/>
      <c r="F75" s="95"/>
      <c r="G75" s="86" t="s">
        <v>319</v>
      </c>
      <c r="H75" s="90">
        <v>1360</v>
      </c>
      <c r="I75" s="91"/>
      <c r="J75" s="98"/>
      <c r="K75" s="99"/>
      <c r="L75" s="95"/>
      <c r="M75" s="180"/>
      <c r="N75" s="199"/>
      <c r="O75" s="95"/>
      <c r="P75" s="180"/>
      <c r="Q75" s="99"/>
      <c r="R75" s="95"/>
    </row>
    <row r="76" spans="1:18" ht="13.5">
      <c r="A76" s="180"/>
      <c r="B76" s="207"/>
      <c r="C76" s="95"/>
      <c r="D76" s="180"/>
      <c r="E76" s="207"/>
      <c r="F76" s="95"/>
      <c r="G76" s="87"/>
      <c r="H76" s="199"/>
      <c r="I76" s="95"/>
      <c r="J76" s="98"/>
      <c r="K76" s="99"/>
      <c r="L76" s="95"/>
      <c r="M76" s="180"/>
      <c r="N76" s="199"/>
      <c r="O76" s="95"/>
      <c r="P76" s="180"/>
      <c r="Q76" s="99"/>
      <c r="R76" s="95"/>
    </row>
    <row r="77" spans="1:18" ht="13.5">
      <c r="A77" s="157" t="s">
        <v>654</v>
      </c>
      <c r="B77" s="170">
        <f>SUM(B73:B76)</f>
        <v>1220</v>
      </c>
      <c r="C77" s="213">
        <f>SUM(C73:C76)</f>
        <v>0</v>
      </c>
      <c r="D77" s="214" t="s">
        <v>654</v>
      </c>
      <c r="E77" s="215">
        <f>SUM(E73:E76)</f>
        <v>1900</v>
      </c>
      <c r="F77" s="212">
        <f>SUM(F73:F76)</f>
        <v>0</v>
      </c>
      <c r="G77" s="157" t="s">
        <v>654</v>
      </c>
      <c r="H77" s="170">
        <f>SUM(H73:H76)</f>
        <v>3170</v>
      </c>
      <c r="I77" s="213">
        <f>SUM(I73:I76)</f>
        <v>0</v>
      </c>
      <c r="J77" s="214" t="s">
        <v>654</v>
      </c>
      <c r="K77" s="215">
        <f>SUM(K73:K76)</f>
        <v>1100</v>
      </c>
      <c r="L77" s="212">
        <f>SUM(L73:L76)</f>
        <v>0</v>
      </c>
      <c r="M77" s="157" t="s">
        <v>654</v>
      </c>
      <c r="N77" s="170">
        <f>SUM(N73:N76)</f>
        <v>490</v>
      </c>
      <c r="O77" s="213">
        <f>SUM(O73:O76)</f>
        <v>0</v>
      </c>
      <c r="P77" s="214" t="s">
        <v>654</v>
      </c>
      <c r="Q77" s="215">
        <f>SUM(Q73:Q76)</f>
        <v>8200</v>
      </c>
      <c r="R77" s="216">
        <f>SUM(R73:R76)</f>
        <v>0</v>
      </c>
    </row>
    <row r="78" spans="1:18" ht="14.25" thickBot="1">
      <c r="A78" s="186" t="s">
        <v>22</v>
      </c>
      <c r="B78" s="217">
        <f>SUM(B71+B77)</f>
        <v>9490</v>
      </c>
      <c r="C78" s="189">
        <f>SUM(C71+C77)</f>
        <v>0</v>
      </c>
      <c r="D78" s="186" t="s">
        <v>22</v>
      </c>
      <c r="E78" s="217">
        <f>SUM(E71+E77)</f>
        <v>22620</v>
      </c>
      <c r="F78" s="189">
        <f>SUM(F71+F77)</f>
        <v>0</v>
      </c>
      <c r="G78" s="186" t="s">
        <v>22</v>
      </c>
      <c r="H78" s="217">
        <f>SUM(H71+H77)</f>
        <v>39030</v>
      </c>
      <c r="I78" s="189">
        <f>SUM(I71+I77)</f>
        <v>0</v>
      </c>
      <c r="J78" s="186" t="s">
        <v>22</v>
      </c>
      <c r="K78" s="217">
        <f>SUM(K71+K77)</f>
        <v>6090</v>
      </c>
      <c r="L78" s="189">
        <f>SUM(L71+L77)</f>
        <v>0</v>
      </c>
      <c r="M78" s="186" t="s">
        <v>22</v>
      </c>
      <c r="N78" s="217">
        <f>SUM(N71+N77)</f>
        <v>7720</v>
      </c>
      <c r="O78" s="189">
        <f>SUM(O71+O77)</f>
        <v>0</v>
      </c>
      <c r="P78" s="186" t="s">
        <v>22</v>
      </c>
      <c r="Q78" s="188">
        <f>SUM(Q71+Q77)</f>
        <v>68530</v>
      </c>
      <c r="R78" s="191">
        <f>SUM(R71+R77)</f>
        <v>0</v>
      </c>
    </row>
    <row r="79" ht="9" customHeight="1" thickBot="1"/>
    <row r="80" spans="1:18" ht="17.25" customHeight="1" thickBot="1">
      <c r="A80" s="319" t="s">
        <v>908</v>
      </c>
      <c r="B80" s="122"/>
      <c r="C80" s="123" t="s">
        <v>408</v>
      </c>
      <c r="D80" s="124" t="s">
        <v>315</v>
      </c>
      <c r="E80" s="125"/>
      <c r="F80" s="126" t="s">
        <v>4</v>
      </c>
      <c r="G80" s="127">
        <f>SUM(B92,E92,H92,K92,N92,Q92)</f>
        <v>14730</v>
      </c>
      <c r="H80" s="128" t="s">
        <v>5</v>
      </c>
      <c r="I80" s="129">
        <f>SUM(C92,F92,I92,L92,O92,R92)</f>
        <v>0</v>
      </c>
      <c r="J80" s="9"/>
      <c r="K80" s="130"/>
      <c r="L80" s="130"/>
      <c r="M80" s="195"/>
      <c r="N80" s="218"/>
      <c r="O80" s="218"/>
      <c r="P80" s="219"/>
      <c r="Q80" s="218"/>
      <c r="R80" s="218"/>
    </row>
    <row r="81" ht="5.25" customHeight="1" thickBot="1"/>
    <row r="82" spans="1:18" ht="13.5">
      <c r="A82" s="134" t="s">
        <v>6</v>
      </c>
      <c r="B82" s="135"/>
      <c r="C82" s="136"/>
      <c r="D82" s="137" t="s">
        <v>7</v>
      </c>
      <c r="E82" s="135"/>
      <c r="F82" s="136"/>
      <c r="G82" s="137" t="s">
        <v>8</v>
      </c>
      <c r="H82" s="135"/>
      <c r="I82" s="136"/>
      <c r="J82" s="137" t="s">
        <v>434</v>
      </c>
      <c r="K82" s="135"/>
      <c r="L82" s="136"/>
      <c r="M82" s="137" t="s">
        <v>9</v>
      </c>
      <c r="N82" s="135"/>
      <c r="O82" s="136"/>
      <c r="P82" s="138" t="s">
        <v>10</v>
      </c>
      <c r="Q82" s="106"/>
      <c r="R82" s="110"/>
    </row>
    <row r="83" spans="1:18" ht="13.5">
      <c r="A83" s="139" t="s">
        <v>11</v>
      </c>
      <c r="B83" s="140" t="s">
        <v>12</v>
      </c>
      <c r="C83" s="141"/>
      <c r="D83" s="139" t="s">
        <v>11</v>
      </c>
      <c r="E83" s="140" t="s">
        <v>12</v>
      </c>
      <c r="F83" s="141"/>
      <c r="G83" s="139" t="s">
        <v>11</v>
      </c>
      <c r="H83" s="140" t="s">
        <v>12</v>
      </c>
      <c r="I83" s="141"/>
      <c r="J83" s="139" t="s">
        <v>11</v>
      </c>
      <c r="K83" s="140" t="s">
        <v>12</v>
      </c>
      <c r="L83" s="141"/>
      <c r="M83" s="139" t="s">
        <v>11</v>
      </c>
      <c r="N83" s="140" t="s">
        <v>12</v>
      </c>
      <c r="O83" s="141"/>
      <c r="P83" s="144" t="s">
        <v>11</v>
      </c>
      <c r="Q83" s="145" t="s">
        <v>12</v>
      </c>
      <c r="R83" s="146"/>
    </row>
    <row r="84" spans="1:18" ht="13.5">
      <c r="A84" s="220"/>
      <c r="B84" s="221"/>
      <c r="C84" s="91"/>
      <c r="D84" s="222" t="s">
        <v>652</v>
      </c>
      <c r="E84" s="221"/>
      <c r="F84" s="100"/>
      <c r="G84" s="222" t="s">
        <v>652</v>
      </c>
      <c r="H84" s="221"/>
      <c r="I84" s="100"/>
      <c r="J84" s="222" t="s">
        <v>652</v>
      </c>
      <c r="K84" s="221"/>
      <c r="L84" s="100"/>
      <c r="M84" s="222" t="s">
        <v>652</v>
      </c>
      <c r="N84" s="221"/>
      <c r="O84" s="100"/>
      <c r="P84" s="222" t="s">
        <v>652</v>
      </c>
      <c r="Q84" s="221"/>
      <c r="R84" s="223"/>
    </row>
    <row r="85" spans="1:18" ht="13.5">
      <c r="A85" s="98"/>
      <c r="B85" s="151"/>
      <c r="C85" s="91"/>
      <c r="D85" s="98" t="s">
        <v>813</v>
      </c>
      <c r="E85" s="151">
        <v>960</v>
      </c>
      <c r="F85" s="91"/>
      <c r="G85" s="98" t="s">
        <v>119</v>
      </c>
      <c r="H85" s="99">
        <v>5200</v>
      </c>
      <c r="I85" s="91"/>
      <c r="J85" s="98" t="s">
        <v>815</v>
      </c>
      <c r="K85" s="99">
        <v>470</v>
      </c>
      <c r="L85" s="91"/>
      <c r="M85" s="98" t="s">
        <v>817</v>
      </c>
      <c r="N85" s="99">
        <v>30</v>
      </c>
      <c r="O85" s="91"/>
      <c r="P85" s="98" t="s">
        <v>818</v>
      </c>
      <c r="Q85" s="99">
        <v>4850</v>
      </c>
      <c r="R85" s="91"/>
    </row>
    <row r="86" spans="1:18" ht="13.5">
      <c r="A86" s="98"/>
      <c r="B86" s="151"/>
      <c r="C86" s="91"/>
      <c r="D86" s="164"/>
      <c r="E86" s="99"/>
      <c r="F86" s="91"/>
      <c r="G86" s="164"/>
      <c r="H86" s="99"/>
      <c r="I86" s="91"/>
      <c r="J86" s="164"/>
      <c r="K86" s="99"/>
      <c r="L86" s="91"/>
      <c r="M86" s="164"/>
      <c r="N86" s="99"/>
      <c r="O86" s="91"/>
      <c r="P86" s="163" t="s">
        <v>316</v>
      </c>
      <c r="Q86" s="99">
        <v>800</v>
      </c>
      <c r="R86" s="91"/>
    </row>
    <row r="87" spans="1:18" ht="13.5">
      <c r="A87" s="98"/>
      <c r="B87" s="151"/>
      <c r="C87" s="91"/>
      <c r="D87" s="157" t="s">
        <v>654</v>
      </c>
      <c r="E87" s="151">
        <f>SUM(E85:E86)</f>
        <v>960</v>
      </c>
      <c r="F87" s="91">
        <f>SUM(F85:F86)</f>
        <v>0</v>
      </c>
      <c r="G87" s="157" t="s">
        <v>654</v>
      </c>
      <c r="H87" s="99">
        <f>SUM(H85:H86)</f>
        <v>5200</v>
      </c>
      <c r="I87" s="91">
        <f>SUM(I85:I86)</f>
        <v>0</v>
      </c>
      <c r="J87" s="157" t="s">
        <v>654</v>
      </c>
      <c r="K87" s="99">
        <f>SUM(K85:K86)</f>
        <v>470</v>
      </c>
      <c r="L87" s="91">
        <f>SUM(L85:L86)</f>
        <v>0</v>
      </c>
      <c r="M87" s="157" t="s">
        <v>654</v>
      </c>
      <c r="N87" s="99">
        <f>SUM(N85:N86)</f>
        <v>30</v>
      </c>
      <c r="O87" s="91">
        <f>SUM(O85:O86)</f>
        <v>0</v>
      </c>
      <c r="P87" s="157" t="s">
        <v>654</v>
      </c>
      <c r="Q87" s="99">
        <f>SUM(Q85:Q86)</f>
        <v>5650</v>
      </c>
      <c r="R87" s="91">
        <f>SUM(R85:R86)</f>
        <v>0</v>
      </c>
    </row>
    <row r="88" spans="1:18" ht="13.5">
      <c r="A88" s="98"/>
      <c r="B88" s="151"/>
      <c r="C88" s="91"/>
      <c r="D88" s="165" t="s">
        <v>634</v>
      </c>
      <c r="E88" s="151"/>
      <c r="F88" s="91"/>
      <c r="G88" s="165" t="s">
        <v>634</v>
      </c>
      <c r="H88" s="99"/>
      <c r="I88" s="91"/>
      <c r="J88" s="165" t="s">
        <v>634</v>
      </c>
      <c r="K88" s="99"/>
      <c r="L88" s="91"/>
      <c r="M88" s="165" t="s">
        <v>634</v>
      </c>
      <c r="N88" s="99"/>
      <c r="O88" s="91"/>
      <c r="P88" s="165" t="s">
        <v>634</v>
      </c>
      <c r="Q88" s="99"/>
      <c r="R88" s="91"/>
    </row>
    <row r="89" spans="1:18" ht="13.5">
      <c r="A89" s="98"/>
      <c r="B89" s="151"/>
      <c r="C89" s="91"/>
      <c r="D89" s="98" t="s">
        <v>814</v>
      </c>
      <c r="E89" s="151"/>
      <c r="F89" s="91"/>
      <c r="G89" s="98" t="s">
        <v>237</v>
      </c>
      <c r="H89" s="99">
        <v>150</v>
      </c>
      <c r="I89" s="91"/>
      <c r="J89" s="98" t="s">
        <v>816</v>
      </c>
      <c r="K89" s="99"/>
      <c r="L89" s="91"/>
      <c r="M89" s="98" t="s">
        <v>236</v>
      </c>
      <c r="N89" s="99">
        <v>120</v>
      </c>
      <c r="O89" s="91"/>
      <c r="P89" s="98" t="s">
        <v>340</v>
      </c>
      <c r="Q89" s="99">
        <v>1860</v>
      </c>
      <c r="R89" s="91"/>
    </row>
    <row r="90" spans="1:18" ht="13.5">
      <c r="A90" s="98"/>
      <c r="B90" s="151"/>
      <c r="C90" s="91"/>
      <c r="D90" s="98"/>
      <c r="E90" s="151"/>
      <c r="F90" s="91"/>
      <c r="G90" s="98" t="s">
        <v>236</v>
      </c>
      <c r="H90" s="99">
        <v>290</v>
      </c>
      <c r="I90" s="91"/>
      <c r="J90" s="163"/>
      <c r="K90" s="99"/>
      <c r="L90" s="91"/>
      <c r="M90" s="163"/>
      <c r="N90" s="99"/>
      <c r="O90" s="91"/>
      <c r="P90" s="98"/>
      <c r="Q90" s="99"/>
      <c r="R90" s="91"/>
    </row>
    <row r="91" spans="1:18" ht="13.5">
      <c r="A91" s="209"/>
      <c r="B91" s="224"/>
      <c r="C91" s="97"/>
      <c r="D91" s="225" t="s">
        <v>654</v>
      </c>
      <c r="E91" s="224">
        <f>SUM(E89:E90)</f>
        <v>0</v>
      </c>
      <c r="F91" s="97">
        <f>SUM(F89:F90)</f>
        <v>0</v>
      </c>
      <c r="G91" s="225" t="s">
        <v>654</v>
      </c>
      <c r="H91" s="210">
        <f>SUM(H89:H90)</f>
        <v>440</v>
      </c>
      <c r="I91" s="97">
        <f>SUM(I89:I90)</f>
        <v>0</v>
      </c>
      <c r="J91" s="225" t="s">
        <v>654</v>
      </c>
      <c r="K91" s="210">
        <f>SUM(K89:K90)</f>
        <v>0</v>
      </c>
      <c r="L91" s="97">
        <f>SUM(L89:L90)</f>
        <v>0</v>
      </c>
      <c r="M91" s="225" t="s">
        <v>654</v>
      </c>
      <c r="N91" s="210">
        <f>SUM(N89:N90)</f>
        <v>120</v>
      </c>
      <c r="O91" s="97">
        <f>SUM(O89:O90)</f>
        <v>0</v>
      </c>
      <c r="P91" s="225" t="s">
        <v>654</v>
      </c>
      <c r="Q91" s="210">
        <f>SUM(Q89:Q90)</f>
        <v>1860</v>
      </c>
      <c r="R91" s="97">
        <f>SUM(R89:R90)</f>
        <v>0</v>
      </c>
    </row>
    <row r="92" spans="1:18" ht="14.25" thickBot="1">
      <c r="A92" s="187" t="s">
        <v>22</v>
      </c>
      <c r="B92" s="188">
        <f>SUM(B85:B91)</f>
        <v>0</v>
      </c>
      <c r="C92" s="226">
        <f>SUM(C85:C91)</f>
        <v>0</v>
      </c>
      <c r="D92" s="187" t="s">
        <v>22</v>
      </c>
      <c r="E92" s="188">
        <f>SUM(E87+E91)</f>
        <v>960</v>
      </c>
      <c r="F92" s="226">
        <f>SUM(F87+F91)</f>
        <v>0</v>
      </c>
      <c r="G92" s="187" t="s">
        <v>22</v>
      </c>
      <c r="H92" s="188">
        <f>SUM(H87+H91)</f>
        <v>5640</v>
      </c>
      <c r="I92" s="226">
        <f>SUM(I87+I91)</f>
        <v>0</v>
      </c>
      <c r="J92" s="187" t="s">
        <v>22</v>
      </c>
      <c r="K92" s="188">
        <f>SUM(K87+K91)</f>
        <v>470</v>
      </c>
      <c r="L92" s="226">
        <f>SUM(L87+L91)</f>
        <v>0</v>
      </c>
      <c r="M92" s="187" t="s">
        <v>22</v>
      </c>
      <c r="N92" s="188">
        <f>SUM(N87+N91)</f>
        <v>150</v>
      </c>
      <c r="O92" s="226">
        <f>SUM(O87+O91)</f>
        <v>0</v>
      </c>
      <c r="P92" s="187" t="s">
        <v>22</v>
      </c>
      <c r="Q92" s="188">
        <f>SUM(Q87+Q91)</f>
        <v>7510</v>
      </c>
      <c r="R92" s="226">
        <f>SUM(R87+R91)</f>
        <v>0</v>
      </c>
    </row>
    <row r="93" ht="9" customHeight="1"/>
  </sheetData>
  <sheetProtection/>
  <mergeCells count="3">
    <mergeCell ref="J13:L13"/>
    <mergeCell ref="F2:I2"/>
    <mergeCell ref="N2:O2"/>
  </mergeCells>
  <conditionalFormatting sqref="O85:O92 F72:F76 C72:C76 O72:O73 L72:L76 I72:I76 C84:C92 R72:R76 F85:F92 I85:I92 L85:L92 L9:L11 C9:C11 L16:L18 R85:R92 O40 O9:O21 F33:F36 F20:F31 O75:O76 I20:I31 I33:I36 I9:I18 R9:R30 R32:R36 F9:F18 L45:L49 L52:L70 I45:I70 O45:O70 R45:R70 F45:F70 C45:C70 O23:O38 L20:L38 I38 F38 C13:C38 R38">
    <cfRule type="cellIs" priority="4" dxfId="11" operator="greaterThan" stopIfTrue="1">
      <formula>B9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No．6</oddHeader>
    <oddFooter>&amp;C
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0" zoomScaleNormal="70" workbookViewId="0" topLeftCell="A1">
      <selection activeCell="S32" sqref="S32"/>
    </sheetView>
  </sheetViews>
  <sheetFormatPr defaultColWidth="9.00390625" defaultRowHeight="13.5"/>
  <cols>
    <col min="1" max="1" width="15.50390625" style="9" customWidth="1"/>
    <col min="2" max="2" width="10.00390625" style="9" customWidth="1"/>
    <col min="3" max="3" width="11.50390625" style="9" customWidth="1"/>
    <col min="4" max="4" width="10.00390625" style="9" customWidth="1"/>
    <col min="5" max="5" width="11.50390625" style="9" customWidth="1"/>
    <col min="6" max="6" width="10.00390625" style="9" customWidth="1"/>
    <col min="7" max="7" width="11.50390625" style="9" customWidth="1"/>
    <col min="8" max="8" width="10.00390625" style="9" customWidth="1"/>
    <col min="9" max="9" width="11.50390625" style="9" customWidth="1"/>
    <col min="10" max="10" width="10.00390625" style="9" customWidth="1"/>
    <col min="11" max="11" width="11.50390625" style="9" customWidth="1"/>
    <col min="12" max="12" width="10.00390625" style="9" customWidth="1"/>
    <col min="13" max="13" width="11.50390625" style="9" customWidth="1"/>
    <col min="14" max="14" width="11.375" style="9" customWidth="1"/>
    <col min="15" max="15" width="13.50390625" style="9" customWidth="1"/>
    <col min="16" max="16" width="14.75390625" style="9" customWidth="1"/>
    <col min="17" max="17" width="18.00390625" style="9" customWidth="1"/>
    <col min="18" max="18" width="2.375" style="9" customWidth="1"/>
    <col min="19" max="19" width="8.75390625" style="9" customWidth="1"/>
    <col min="20" max="16384" width="9.00390625" style="9" customWidth="1"/>
  </cols>
  <sheetData>
    <row r="1" spans="1:17" s="10" customFormat="1" ht="15.75" customHeight="1">
      <c r="A1" s="34" t="s">
        <v>343</v>
      </c>
      <c r="B1" s="24"/>
      <c r="C1" s="24"/>
      <c r="D1" s="24"/>
      <c r="E1" s="35" t="s">
        <v>344</v>
      </c>
      <c r="F1" s="24"/>
      <c r="G1" s="25"/>
      <c r="H1" s="49" t="s">
        <v>1</v>
      </c>
      <c r="I1" s="24"/>
      <c r="J1" s="35" t="s">
        <v>345</v>
      </c>
      <c r="K1" s="24"/>
      <c r="L1" s="24"/>
      <c r="M1" s="35" t="s">
        <v>346</v>
      </c>
      <c r="N1" s="26"/>
      <c r="O1" s="9"/>
      <c r="P1" s="9"/>
      <c r="Q1" s="9"/>
    </row>
    <row r="2" spans="1:18" ht="33.75" customHeight="1" thickBot="1">
      <c r="A2" s="59">
        <f>'広島市中区・南区・東区・安芸区・安佐南区'!A2</f>
        <v>0</v>
      </c>
      <c r="B2" s="60"/>
      <c r="C2" s="60"/>
      <c r="D2" s="61"/>
      <c r="E2" s="385" t="str">
        <f>'広島市中区・南区・東区・安芸区・安佐南区'!F2</f>
        <v>平成　　　年　　　月　　　日</v>
      </c>
      <c r="F2" s="386"/>
      <c r="G2" s="387"/>
      <c r="H2" s="62">
        <f>'広島市中区・南区・東区・安芸区・安佐南区'!J2</f>
        <v>0</v>
      </c>
      <c r="I2" s="63"/>
      <c r="J2" s="64">
        <f>'広島市中区・南区・東区・安芸区・安佐南区'!K2</f>
        <v>0</v>
      </c>
      <c r="K2" s="65"/>
      <c r="L2" s="65"/>
      <c r="M2" s="388"/>
      <c r="N2" s="389"/>
      <c r="P2" s="11"/>
      <c r="Q2" s="12"/>
      <c r="R2" s="13"/>
    </row>
    <row r="3" spans="1:18" ht="19.5" customHeight="1">
      <c r="A3" s="14"/>
      <c r="B3" s="14"/>
      <c r="C3" s="14"/>
      <c r="D3" s="14"/>
      <c r="E3" s="14"/>
      <c r="F3" s="14"/>
      <c r="G3" s="14"/>
      <c r="H3" s="14"/>
      <c r="I3" s="15"/>
      <c r="J3" s="14"/>
      <c r="K3" s="14"/>
      <c r="L3" s="14"/>
      <c r="M3" s="14"/>
      <c r="N3" s="14"/>
      <c r="P3" s="4" t="s">
        <v>394</v>
      </c>
      <c r="Q3" s="16"/>
      <c r="R3" s="17"/>
    </row>
    <row r="4" spans="1:18" ht="18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P4" s="43" t="s">
        <v>395</v>
      </c>
      <c r="Q4" s="19"/>
      <c r="R4" s="17"/>
    </row>
    <row r="5" spans="1:18" ht="3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P5" s="18"/>
      <c r="Q5" s="19"/>
      <c r="R5" s="17"/>
    </row>
    <row r="6" spans="1:17" s="20" customFormat="1" ht="28.5" customHeight="1">
      <c r="A6" s="44" t="s">
        <v>347</v>
      </c>
      <c r="B6" s="45" t="s">
        <v>6</v>
      </c>
      <c r="C6" s="38"/>
      <c r="D6" s="3" t="s">
        <v>7</v>
      </c>
      <c r="E6" s="38"/>
      <c r="F6" s="3" t="s">
        <v>8</v>
      </c>
      <c r="G6" s="38"/>
      <c r="H6" s="3" t="s">
        <v>388</v>
      </c>
      <c r="I6" s="38"/>
      <c r="J6" s="3" t="s">
        <v>9</v>
      </c>
      <c r="K6" s="3"/>
      <c r="L6" s="45" t="s">
        <v>434</v>
      </c>
      <c r="M6" s="38"/>
      <c r="N6" s="383" t="s">
        <v>10</v>
      </c>
      <c r="O6" s="384"/>
      <c r="P6" s="39" t="s">
        <v>348</v>
      </c>
      <c r="Q6" s="40"/>
    </row>
    <row r="7" spans="1:17" ht="23.25" customHeight="1">
      <c r="A7" s="41" t="s">
        <v>621</v>
      </c>
      <c r="B7" s="28">
        <f>'広島市中区・南区・東区・安芸区・安佐南区'!B18</f>
        <v>790</v>
      </c>
      <c r="C7" s="8">
        <f>'広島市中区・南区・東区・安芸区・安佐南区'!C18</f>
        <v>0</v>
      </c>
      <c r="D7" s="28">
        <f>'広島市中区・南区・東区・安芸区・安佐南区'!E18</f>
        <v>4550</v>
      </c>
      <c r="E7" s="8">
        <f>'広島市中区・南区・東区・安芸区・安佐南区'!F18</f>
        <v>0</v>
      </c>
      <c r="F7" s="28">
        <f>'広島市中区・南区・東区・安芸区・安佐南区'!H18</f>
        <v>3150</v>
      </c>
      <c r="G7" s="8">
        <f>'広島市中区・南区・東区・安芸区・安佐南区'!I18</f>
        <v>0</v>
      </c>
      <c r="H7" s="28">
        <f>'広島市中区・南区・東区・安芸区・安佐南区'!K18</f>
        <v>0</v>
      </c>
      <c r="I7" s="8">
        <f>'広島市中区・南区・東区・安芸区・安佐南区'!L18</f>
        <v>0</v>
      </c>
      <c r="J7" s="28"/>
      <c r="K7" s="56"/>
      <c r="L7" s="46">
        <f>'広島市中区・南区・東区・安芸区・安佐南区'!N18</f>
        <v>8240</v>
      </c>
      <c r="M7" s="8">
        <f>'広島市中区・南区・東区・安芸区・安佐南区'!O18</f>
        <v>0</v>
      </c>
      <c r="N7" s="28">
        <f>'広島市中区・南区・東区・安芸区・安佐南区'!Q18</f>
        <v>33300</v>
      </c>
      <c r="O7" s="8">
        <f>'広島市中区・南区・東区・安芸区・安佐南区'!R18</f>
        <v>0</v>
      </c>
      <c r="P7" s="50">
        <f>SUM(B7+D7+F7+H7+J7+L7+N7)</f>
        <v>50030</v>
      </c>
      <c r="Q7" s="51">
        <f>SUM(C7+E7+G7+I7+K7+M7+O7)</f>
        <v>0</v>
      </c>
    </row>
    <row r="8" spans="1:17" ht="23.25" customHeight="1">
      <c r="A8" s="27" t="s">
        <v>622</v>
      </c>
      <c r="B8" s="29">
        <f>'広島市中区・南区・東区・安芸区・安佐南区'!B37</f>
        <v>300</v>
      </c>
      <c r="C8" s="5">
        <f>'広島市中区・南区・東区・安芸区・安佐南区'!C37</f>
        <v>0</v>
      </c>
      <c r="D8" s="29">
        <f>'広島市中区・南区・東区・安芸区・安佐南区'!E37</f>
        <v>7630</v>
      </c>
      <c r="E8" s="5">
        <f>'広島市中区・南区・東区・安芸区・安佐南区'!F37</f>
        <v>0</v>
      </c>
      <c r="F8" s="29">
        <f>'広島市中区・南区・東区・安芸区・安佐南区'!H37</f>
        <v>3590</v>
      </c>
      <c r="G8" s="5">
        <f>'広島市中区・南区・東区・安芸区・安佐南区'!I37</f>
        <v>0</v>
      </c>
      <c r="H8" s="29">
        <f>'広島市中区・南区・東区・安芸区・安佐南区'!K37</f>
        <v>0</v>
      </c>
      <c r="I8" s="5">
        <f>'広島市中区・南区・東区・安芸区・安佐南区'!L37</f>
        <v>0</v>
      </c>
      <c r="J8" s="29"/>
      <c r="K8" s="33"/>
      <c r="L8" s="47">
        <f>'広島市中区・南区・東区・安芸区・安佐南区'!N37</f>
        <v>3520</v>
      </c>
      <c r="M8" s="5">
        <f>'広島市中区・南区・東区・安芸区・安佐南区'!O37</f>
        <v>0</v>
      </c>
      <c r="N8" s="29">
        <f>'広島市中区・南区・東区・安芸区・安佐南区'!Q37</f>
        <v>31150</v>
      </c>
      <c r="O8" s="5">
        <f>'広島市中区・南区・東区・安芸区・安佐南区'!R37</f>
        <v>0</v>
      </c>
      <c r="P8" s="31">
        <f aca="true" t="shared" si="0" ref="P8:P33">SUM(B8+D8+F8+H8+J8+L8+N8)</f>
        <v>46190</v>
      </c>
      <c r="Q8" s="6">
        <f aca="true" t="shared" si="1" ref="Q8:Q33">SUM(C8+E8+G8+I8+K8+M8+O8)</f>
        <v>0</v>
      </c>
    </row>
    <row r="9" spans="1:17" ht="23.25" customHeight="1">
      <c r="A9" s="27" t="s">
        <v>623</v>
      </c>
      <c r="B9" s="29">
        <f>'広島市中区・南区・東区・安芸区・安佐南区'!B51</f>
        <v>0</v>
      </c>
      <c r="C9" s="33">
        <f>'広島市中区・南区・東区・安芸区・安佐南区'!C51</f>
        <v>0</v>
      </c>
      <c r="D9" s="31">
        <f>'広島市中区・南区・東区・安芸区・安佐南区'!E51</f>
        <v>7140</v>
      </c>
      <c r="E9" s="33">
        <f>'広島市中区・南区・東区・安芸区・安佐南区'!F51</f>
        <v>0</v>
      </c>
      <c r="F9" s="31">
        <f>'広島市中区・南区・東区・安芸区・安佐南区'!H51</f>
        <v>3310</v>
      </c>
      <c r="G9" s="33">
        <f>'広島市中区・南区・東区・安芸区・安佐南区'!I51</f>
        <v>0</v>
      </c>
      <c r="H9" s="31">
        <f>'広島市中区・南区・東区・安芸区・安佐南区'!K51</f>
        <v>0</v>
      </c>
      <c r="I9" s="33">
        <f>'広島市中区・南区・東区・安芸区・安佐南区'!L51</f>
        <v>0</v>
      </c>
      <c r="J9" s="31"/>
      <c r="K9" s="57"/>
      <c r="L9" s="47">
        <f>'広島市中区・南区・東区・安芸区・安佐南区'!N51</f>
        <v>2380</v>
      </c>
      <c r="M9" s="33">
        <f>'広島市中区・南区・東区・安芸区・安佐南区'!O51</f>
        <v>0</v>
      </c>
      <c r="N9" s="31">
        <f>'広島市中区・南区・東区・安芸区・安佐南区'!Q51</f>
        <v>25850</v>
      </c>
      <c r="O9" s="5">
        <f>'広島市中区・南区・東区・安芸区・安佐南区'!R51</f>
        <v>0</v>
      </c>
      <c r="P9" s="31">
        <f t="shared" si="0"/>
        <v>38680</v>
      </c>
      <c r="Q9" s="6">
        <f t="shared" si="1"/>
        <v>0</v>
      </c>
    </row>
    <row r="10" spans="1:17" ht="23.25" customHeight="1">
      <c r="A10" s="27" t="s">
        <v>624</v>
      </c>
      <c r="B10" s="29">
        <f>'広島市中区・南区・東区・安芸区・安佐南区'!B64</f>
        <v>0</v>
      </c>
      <c r="C10" s="5">
        <f>'広島市中区・南区・東区・安芸区・安佐南区'!C64</f>
        <v>0</v>
      </c>
      <c r="D10" s="29">
        <f>'広島市中区・南区・東区・安芸区・安佐南区'!E64</f>
        <v>1110</v>
      </c>
      <c r="E10" s="5">
        <f>'広島市中区・南区・東区・安芸区・安佐南区'!F64</f>
        <v>0</v>
      </c>
      <c r="F10" s="29">
        <f>'広島市中区・南区・東区・安芸区・安佐南区'!H64</f>
        <v>1930</v>
      </c>
      <c r="G10" s="5">
        <f>'広島市中区・南区・東区・安芸区・安佐南区'!I64</f>
        <v>0</v>
      </c>
      <c r="H10" s="29">
        <f>'広島市中区・南区・東区・安芸区・安佐南区'!K64</f>
        <v>0</v>
      </c>
      <c r="I10" s="5">
        <f>'広島市中区・南区・東区・安芸区・安佐南区'!L64</f>
        <v>0</v>
      </c>
      <c r="J10" s="29"/>
      <c r="K10" s="33"/>
      <c r="L10" s="47">
        <f>'広島市中区・南区・東区・安芸区・安佐南区'!N64</f>
        <v>1020</v>
      </c>
      <c r="M10" s="5">
        <f>'広島市中区・南区・東区・安芸区・安佐南区'!O64</f>
        <v>0</v>
      </c>
      <c r="N10" s="29">
        <f>'広島市中区・南区・東区・安芸区・安佐南区'!Q64</f>
        <v>19760</v>
      </c>
      <c r="O10" s="5">
        <f>'広島市中区・南区・東区・安芸区・安佐南区'!R64</f>
        <v>0</v>
      </c>
      <c r="P10" s="31">
        <f t="shared" si="0"/>
        <v>23820</v>
      </c>
      <c r="Q10" s="6">
        <f t="shared" si="1"/>
        <v>0</v>
      </c>
    </row>
    <row r="11" spans="1:17" ht="23.25" customHeight="1">
      <c r="A11" s="27" t="s">
        <v>625</v>
      </c>
      <c r="B11" s="29">
        <f>'広島市中区・南区・東区・安芸区・安佐南区'!B87</f>
        <v>0</v>
      </c>
      <c r="C11" s="5">
        <f>'広島市中区・南区・東区・安芸区・安佐南区'!C87</f>
        <v>0</v>
      </c>
      <c r="D11" s="29">
        <f>'広島市中区・南区・東区・安芸区・安佐南区'!E87</f>
        <v>7220</v>
      </c>
      <c r="E11" s="5">
        <f>'広島市中区・南区・東区・安芸区・安佐南区'!F87</f>
        <v>0</v>
      </c>
      <c r="F11" s="29">
        <f>'広島市中区・南区・東区・安芸区・安佐南区'!H87</f>
        <v>4210</v>
      </c>
      <c r="G11" s="5">
        <f>'広島市中区・南区・東区・安芸区・安佐南区'!I87</f>
        <v>0</v>
      </c>
      <c r="H11" s="29">
        <f>'広島市中区・南区・東区・安芸区・安佐南区'!K87</f>
        <v>0</v>
      </c>
      <c r="I11" s="5">
        <f>'広島市中区・南区・東区・安芸区・安佐南区'!L87</f>
        <v>0</v>
      </c>
      <c r="J11" s="29"/>
      <c r="K11" s="33"/>
      <c r="L11" s="47">
        <f>'広島市中区・南区・東区・安芸区・安佐南区'!N87</f>
        <v>3790</v>
      </c>
      <c r="M11" s="5">
        <f>'広島市中区・南区・東区・安芸区・安佐南区'!O87</f>
        <v>0</v>
      </c>
      <c r="N11" s="29">
        <f>'広島市中区・南区・東区・安芸区・安佐南区'!Q87</f>
        <v>50970</v>
      </c>
      <c r="O11" s="5">
        <f>'広島市中区・南区・東区・安芸区・安佐南区'!R87</f>
        <v>0</v>
      </c>
      <c r="P11" s="31">
        <f t="shared" si="0"/>
        <v>66190</v>
      </c>
      <c r="Q11" s="6">
        <f t="shared" si="1"/>
        <v>0</v>
      </c>
    </row>
    <row r="12" spans="1:17" ht="23.25" customHeight="1">
      <c r="A12" s="27" t="s">
        <v>389</v>
      </c>
      <c r="B12" s="29">
        <f>'安佐北区・広島市西区・佐伯区・廿日市市'!B25</f>
        <v>0</v>
      </c>
      <c r="C12" s="5">
        <f>'安佐北区・広島市西区・佐伯区・廿日市市'!C25</f>
        <v>0</v>
      </c>
      <c r="D12" s="29">
        <f>'安佐北区・広島市西区・佐伯区・廿日市市'!E25</f>
        <v>3850</v>
      </c>
      <c r="E12" s="5">
        <f>'安佐北区・広島市西区・佐伯区・廿日市市'!F25</f>
        <v>0</v>
      </c>
      <c r="F12" s="29">
        <f>'安佐北区・広島市西区・佐伯区・廿日市市'!H25</f>
        <v>3950</v>
      </c>
      <c r="G12" s="5">
        <f>'安佐北区・広島市西区・佐伯区・廿日市市'!I25</f>
        <v>0</v>
      </c>
      <c r="H12" s="29">
        <f>'安佐北区・広島市西区・佐伯区・廿日市市'!K25</f>
        <v>0</v>
      </c>
      <c r="I12" s="5">
        <f>'安佐北区・広島市西区・佐伯区・廿日市市'!L25</f>
        <v>0</v>
      </c>
      <c r="J12" s="29"/>
      <c r="K12" s="33"/>
      <c r="L12" s="47">
        <f>'安佐北区・広島市西区・佐伯区・廿日市市'!N25</f>
        <v>1110</v>
      </c>
      <c r="M12" s="33">
        <f>'安佐北区・広島市西区・佐伯区・廿日市市'!O25</f>
        <v>0</v>
      </c>
      <c r="N12" s="31">
        <f>'安佐北区・広島市西区・佐伯区・廿日市市'!Q25</f>
        <v>36270</v>
      </c>
      <c r="O12" s="5">
        <f>'安佐北区・広島市西区・佐伯区・廿日市市'!R25</f>
        <v>0</v>
      </c>
      <c r="P12" s="31">
        <f t="shared" si="0"/>
        <v>45180</v>
      </c>
      <c r="Q12" s="6">
        <f t="shared" si="1"/>
        <v>0</v>
      </c>
    </row>
    <row r="13" spans="1:17" ht="23.25" customHeight="1">
      <c r="A13" s="27" t="s">
        <v>368</v>
      </c>
      <c r="B13" s="29">
        <f>'安佐北区・広島市西区・佐伯区・廿日市市'!B45</f>
        <v>0</v>
      </c>
      <c r="C13" s="5">
        <f>'安佐北区・広島市西区・佐伯区・廿日市市'!C45</f>
        <v>0</v>
      </c>
      <c r="D13" s="29">
        <f>'安佐北区・広島市西区・佐伯区・廿日市市'!E45</f>
        <v>7600</v>
      </c>
      <c r="E13" s="5">
        <f>'安佐北区・広島市西区・佐伯区・廿日市市'!F45</f>
        <v>0</v>
      </c>
      <c r="F13" s="29">
        <f>'安佐北区・広島市西区・佐伯区・廿日市市'!H45</f>
        <v>3950</v>
      </c>
      <c r="G13" s="5">
        <f>'安佐北区・広島市西区・佐伯区・廿日市市'!I45</f>
        <v>0</v>
      </c>
      <c r="H13" s="29">
        <f>'安佐北区・広島市西区・佐伯区・廿日市市'!K45</f>
        <v>0</v>
      </c>
      <c r="I13" s="33">
        <f>'安佐北区・広島市西区・佐伯区・廿日市市'!L45</f>
        <v>0</v>
      </c>
      <c r="J13" s="31"/>
      <c r="K13" s="33"/>
      <c r="L13" s="47">
        <f>'安佐北区・広島市西区・佐伯区・廿日市市'!N45</f>
        <v>5670</v>
      </c>
      <c r="M13" s="5">
        <f>'安佐北区・広島市西区・佐伯区・廿日市市'!O45</f>
        <v>0</v>
      </c>
      <c r="N13" s="31">
        <f>'安佐北区・広島市西区・佐伯区・廿日市市'!Q45</f>
        <v>38550</v>
      </c>
      <c r="O13" s="5">
        <f>'安佐北区・広島市西区・佐伯区・廿日市市'!R45</f>
        <v>0</v>
      </c>
      <c r="P13" s="31">
        <f t="shared" si="0"/>
        <v>55770</v>
      </c>
      <c r="Q13" s="6">
        <f t="shared" si="1"/>
        <v>0</v>
      </c>
    </row>
    <row r="14" spans="1:17" ht="23.25" customHeight="1">
      <c r="A14" s="68" t="s">
        <v>626</v>
      </c>
      <c r="B14" s="69">
        <f>'安佐北区・広島市西区・佐伯区・廿日市市'!B69</f>
        <v>0</v>
      </c>
      <c r="C14" s="23">
        <f>'安佐北区・広島市西区・佐伯区・廿日市市'!C69</f>
        <v>0</v>
      </c>
      <c r="D14" s="69">
        <f>'安佐北区・広島市西区・佐伯区・廿日市市'!E69</f>
        <v>7500</v>
      </c>
      <c r="E14" s="23">
        <f>'安佐北区・広島市西区・佐伯区・廿日市市'!F69</f>
        <v>0</v>
      </c>
      <c r="F14" s="69">
        <f>'安佐北区・広島市西区・佐伯区・廿日市市'!H69</f>
        <v>2420</v>
      </c>
      <c r="G14" s="23">
        <f>'安佐北区・広島市西区・佐伯区・廿日市市'!I69</f>
        <v>0</v>
      </c>
      <c r="H14" s="69">
        <f>'安佐北区・広島市西区・佐伯区・廿日市市'!K69</f>
        <v>0</v>
      </c>
      <c r="I14" s="70">
        <f>'安佐北区・広島市西区・佐伯区・廿日市市'!L69</f>
        <v>0</v>
      </c>
      <c r="J14" s="71"/>
      <c r="K14" s="70"/>
      <c r="L14" s="72">
        <f>'安佐北区・広島市西区・佐伯区・廿日市市'!N69</f>
        <v>2480</v>
      </c>
      <c r="M14" s="23">
        <f>'安佐北区・広島市西区・佐伯区・廿日市市'!O69</f>
        <v>0</v>
      </c>
      <c r="N14" s="71">
        <f>'安佐北区・広島市西区・佐伯区・廿日市市'!Q69</f>
        <v>31420</v>
      </c>
      <c r="O14" s="23">
        <f>'安佐北区・広島市西区・佐伯区・廿日市市'!R69</f>
        <v>0</v>
      </c>
      <c r="P14" s="71">
        <f t="shared" si="0"/>
        <v>43820</v>
      </c>
      <c r="Q14" s="53">
        <f t="shared" si="1"/>
        <v>0</v>
      </c>
    </row>
    <row r="15" spans="1:17" ht="23.25" customHeight="1">
      <c r="A15" s="42" t="s">
        <v>627</v>
      </c>
      <c r="B15" s="30">
        <f>SUM(B7:B14)</f>
        <v>1090</v>
      </c>
      <c r="C15" s="79">
        <f aca="true" t="shared" si="2" ref="C15:O15">SUM(C7:C14)</f>
        <v>0</v>
      </c>
      <c r="D15" s="52">
        <f t="shared" si="2"/>
        <v>46600</v>
      </c>
      <c r="E15" s="79">
        <f t="shared" si="2"/>
        <v>0</v>
      </c>
      <c r="F15" s="52">
        <f t="shared" si="2"/>
        <v>26510</v>
      </c>
      <c r="G15" s="79">
        <f t="shared" si="2"/>
        <v>0</v>
      </c>
      <c r="H15" s="52">
        <f t="shared" si="2"/>
        <v>0</v>
      </c>
      <c r="I15" s="79">
        <f t="shared" si="2"/>
        <v>0</v>
      </c>
      <c r="J15" s="52">
        <f t="shared" si="2"/>
        <v>0</v>
      </c>
      <c r="K15" s="79">
        <f t="shared" si="2"/>
        <v>0</v>
      </c>
      <c r="L15" s="52">
        <f t="shared" si="2"/>
        <v>28210</v>
      </c>
      <c r="M15" s="79">
        <f t="shared" si="2"/>
        <v>0</v>
      </c>
      <c r="N15" s="52">
        <f t="shared" si="2"/>
        <v>267270</v>
      </c>
      <c r="O15" s="78">
        <f t="shared" si="2"/>
        <v>0</v>
      </c>
      <c r="P15" s="52">
        <f>SUM(P7:P14)</f>
        <v>369680</v>
      </c>
      <c r="Q15" s="7">
        <f>SUM(Q7:Q14)</f>
        <v>0</v>
      </c>
    </row>
    <row r="16" spans="1:17" s="21" customFormat="1" ht="23.25" customHeight="1">
      <c r="A16" s="27" t="s">
        <v>543</v>
      </c>
      <c r="B16" s="67">
        <f>'安佐北区・広島市西区・佐伯区・廿日市市'!B92</f>
        <v>0</v>
      </c>
      <c r="C16" s="8">
        <f>'安佐北区・広島市西区・佐伯区・廿日市市'!C92</f>
        <v>0</v>
      </c>
      <c r="D16" s="28">
        <f>'安佐北区・広島市西区・佐伯区・廿日市市'!E92</f>
        <v>4000</v>
      </c>
      <c r="E16" s="8">
        <f>'安佐北区・広島市西区・佐伯区・廿日市市'!F92</f>
        <v>0</v>
      </c>
      <c r="F16" s="28">
        <f>'安佐北区・広島市西区・佐伯区・廿日市市'!H92</f>
        <v>2660</v>
      </c>
      <c r="G16" s="8">
        <f>'安佐北区・広島市西区・佐伯区・廿日市市'!I92</f>
        <v>0</v>
      </c>
      <c r="H16" s="28">
        <f>'安佐北区・広島市西区・佐伯区・廿日市市'!K92</f>
        <v>0</v>
      </c>
      <c r="I16" s="56">
        <f>'安佐北区・広島市西区・佐伯区・廿日市市'!L92</f>
        <v>0</v>
      </c>
      <c r="J16" s="67"/>
      <c r="K16" s="56"/>
      <c r="L16" s="46">
        <f>'安佐北区・広島市西区・佐伯区・廿日市市'!N92</f>
        <v>1440</v>
      </c>
      <c r="M16" s="8">
        <f>'安佐北区・広島市西区・佐伯区・廿日市市'!O92</f>
        <v>0</v>
      </c>
      <c r="N16" s="55">
        <f>'安佐北区・広島市西区・佐伯区・廿日市市'!Q92</f>
        <v>27800</v>
      </c>
      <c r="O16" s="348">
        <f>'安佐北区・広島市西区・佐伯区・廿日市市'!R92</f>
        <v>0</v>
      </c>
      <c r="P16" s="54">
        <f>SUM(B16+D16+F16+H16+J16+L16+N16)</f>
        <v>35900</v>
      </c>
      <c r="Q16" s="66">
        <f>SUM(C16+E16+G16+I16+K16+M16+O16)</f>
        <v>0</v>
      </c>
    </row>
    <row r="17" spans="1:17" s="21" customFormat="1" ht="23.25" customHeight="1">
      <c r="A17" s="27" t="s">
        <v>589</v>
      </c>
      <c r="B17" s="32">
        <f>'江田島市・安芸郡・大竹市・呉市'!B23</f>
        <v>0</v>
      </c>
      <c r="C17" s="37">
        <f>'江田島市・安芸郡・大竹市・呉市'!C23</f>
        <v>0</v>
      </c>
      <c r="D17" s="32">
        <f>'江田島市・安芸郡・大竹市・呉市'!E23</f>
        <v>0</v>
      </c>
      <c r="E17" s="37">
        <f>'江田島市・安芸郡・大竹市・呉市'!F23</f>
        <v>0</v>
      </c>
      <c r="F17" s="32">
        <f>'江田島市・安芸郡・大竹市・呉市'!H23</f>
        <v>170</v>
      </c>
      <c r="G17" s="37">
        <f>'江田島市・安芸郡・大竹市・呉市'!I23</f>
        <v>0</v>
      </c>
      <c r="H17" s="32">
        <f>'江田島市・安芸郡・大竹市・呉市'!K23</f>
        <v>0</v>
      </c>
      <c r="I17" s="58">
        <f>'江田島市・安芸郡・大竹市・呉市'!L23</f>
        <v>0</v>
      </c>
      <c r="J17" s="55"/>
      <c r="K17" s="58"/>
      <c r="L17" s="48">
        <f>'江田島市・安芸郡・大竹市・呉市'!N23</f>
        <v>0</v>
      </c>
      <c r="M17" s="37">
        <f>'江田島市・安芸郡・大竹市・呉市'!O23</f>
        <v>0</v>
      </c>
      <c r="N17" s="55">
        <f>'江田島市・安芸郡・大竹市・呉市'!Q23</f>
        <v>6500</v>
      </c>
      <c r="O17" s="5">
        <f>'江田島市・安芸郡・大竹市・呉市'!R23</f>
        <v>0</v>
      </c>
      <c r="P17" s="31">
        <f t="shared" si="0"/>
        <v>6670</v>
      </c>
      <c r="Q17" s="6">
        <f t="shared" si="1"/>
        <v>0</v>
      </c>
    </row>
    <row r="18" spans="1:17" ht="23.25" customHeight="1">
      <c r="A18" s="27" t="s">
        <v>369</v>
      </c>
      <c r="B18" s="29">
        <f>'江田島市・安芸郡・大竹市・呉市'!B37</f>
        <v>0</v>
      </c>
      <c r="C18" s="5">
        <f>'江田島市・安芸郡・大竹市・呉市'!C37</f>
        <v>0</v>
      </c>
      <c r="D18" s="29">
        <f>'江田島市・安芸郡・大竹市・呉市'!E37</f>
        <v>4050</v>
      </c>
      <c r="E18" s="5">
        <f>'江田島市・安芸郡・大竹市・呉市'!F37</f>
        <v>0</v>
      </c>
      <c r="F18" s="29">
        <f>'江田島市・安芸郡・大竹市・呉市'!H37</f>
        <v>2250</v>
      </c>
      <c r="G18" s="5">
        <f>'江田島市・安芸郡・大竹市・呉市'!I37</f>
        <v>0</v>
      </c>
      <c r="H18" s="29">
        <f>'江田島市・安芸郡・大竹市・呉市'!K37</f>
        <v>0</v>
      </c>
      <c r="I18" s="33">
        <f>'江田島市・安芸郡・大竹市・呉市'!L37</f>
        <v>0</v>
      </c>
      <c r="J18" s="31"/>
      <c r="K18" s="33"/>
      <c r="L18" s="47">
        <f>'江田島市・安芸郡・大竹市・呉市'!N37</f>
        <v>1480</v>
      </c>
      <c r="M18" s="5">
        <f>'江田島市・安芸郡・大竹市・呉市'!O37</f>
        <v>0</v>
      </c>
      <c r="N18" s="31">
        <f>'江田島市・安芸郡・大竹市・呉市'!Q37</f>
        <v>24670</v>
      </c>
      <c r="O18" s="5">
        <f>'江田島市・安芸郡・大竹市・呉市'!R37</f>
        <v>0</v>
      </c>
      <c r="P18" s="31">
        <f t="shared" si="0"/>
        <v>32450</v>
      </c>
      <c r="Q18" s="6">
        <f t="shared" si="1"/>
        <v>0</v>
      </c>
    </row>
    <row r="19" spans="1:17" ht="23.25" customHeight="1">
      <c r="A19" s="27" t="s">
        <v>390</v>
      </c>
      <c r="B19" s="29">
        <f>'江田島市・安芸郡・大竹市・呉市'!B45</f>
        <v>450</v>
      </c>
      <c r="C19" s="5">
        <f>'江田島市・安芸郡・大竹市・呉市'!C45</f>
        <v>0</v>
      </c>
      <c r="D19" s="29">
        <f>'江田島市・安芸郡・大竹市・呉市'!E45</f>
        <v>0</v>
      </c>
      <c r="E19" s="5">
        <f>'江田島市・安芸郡・大竹市・呉市'!F45</f>
        <v>0</v>
      </c>
      <c r="F19" s="29">
        <f>'江田島市・安芸郡・大竹市・呉市'!H45</f>
        <v>2500</v>
      </c>
      <c r="G19" s="5">
        <f>'江田島市・安芸郡・大竹市・呉市'!I45</f>
        <v>0</v>
      </c>
      <c r="H19" s="29">
        <f>'江田島市・安芸郡・大竹市・呉市'!K45</f>
        <v>0</v>
      </c>
      <c r="I19" s="5">
        <f>'江田島市・安芸郡・大竹市・呉市'!L45</f>
        <v>0</v>
      </c>
      <c r="J19" s="29"/>
      <c r="K19" s="33"/>
      <c r="L19" s="47">
        <f>'江田島市・安芸郡・大竹市・呉市'!N45</f>
        <v>0</v>
      </c>
      <c r="M19" s="5">
        <f>'江田島市・安芸郡・大竹市・呉市'!O45</f>
        <v>0</v>
      </c>
      <c r="N19" s="31">
        <f>'江田島市・安芸郡・大竹市・呉市'!Q45</f>
        <v>6600</v>
      </c>
      <c r="O19" s="5">
        <f>'江田島市・安芸郡・大竹市・呉市'!R45</f>
        <v>0</v>
      </c>
      <c r="P19" s="31">
        <f t="shared" si="0"/>
        <v>9550</v>
      </c>
      <c r="Q19" s="6">
        <f t="shared" si="1"/>
        <v>0</v>
      </c>
    </row>
    <row r="20" spans="1:17" s="21" customFormat="1" ht="23.25" customHeight="1">
      <c r="A20" s="27" t="s">
        <v>370</v>
      </c>
      <c r="B20" s="29">
        <f>'江田島市・安芸郡・大竹市・呉市'!B90</f>
        <v>0</v>
      </c>
      <c r="C20" s="5">
        <f>'江田島市・安芸郡・大竹市・呉市'!C90</f>
        <v>0</v>
      </c>
      <c r="D20" s="29">
        <f>'江田島市・安芸郡・大竹市・呉市'!E90</f>
        <v>10500</v>
      </c>
      <c r="E20" s="5">
        <f>'江田島市・安芸郡・大竹市・呉市'!F90</f>
        <v>0</v>
      </c>
      <c r="F20" s="29">
        <f>'江田島市・安芸郡・大竹市・呉市'!H90</f>
        <v>8710</v>
      </c>
      <c r="G20" s="5">
        <f>'江田島市・安芸郡・大竹市・呉市'!I90</f>
        <v>0</v>
      </c>
      <c r="H20" s="29"/>
      <c r="I20" s="5"/>
      <c r="J20" s="29"/>
      <c r="K20" s="33"/>
      <c r="L20" s="47">
        <f>'江田島市・安芸郡・大竹市・呉市'!N90</f>
        <v>2820</v>
      </c>
      <c r="M20" s="5">
        <f>'江田島市・安芸郡・大竹市・呉市'!O90</f>
        <v>0</v>
      </c>
      <c r="N20" s="31">
        <f>'江田島市・安芸郡・大竹市・呉市'!Q90</f>
        <v>49930</v>
      </c>
      <c r="O20" s="5">
        <f>'江田島市・安芸郡・大竹市・呉市'!R90</f>
        <v>0</v>
      </c>
      <c r="P20" s="31">
        <f t="shared" si="0"/>
        <v>71960</v>
      </c>
      <c r="Q20" s="6">
        <f t="shared" si="1"/>
        <v>0</v>
      </c>
    </row>
    <row r="21" spans="1:17" ht="23.25" customHeight="1">
      <c r="A21" s="27" t="s">
        <v>391</v>
      </c>
      <c r="B21" s="29">
        <f>'東広島市・竹原市・豊田郡・山県郡・安芸高田市'!B25</f>
        <v>0</v>
      </c>
      <c r="C21" s="5">
        <f>'東広島市・竹原市・豊田郡・山県郡・安芸高田市'!C25</f>
        <v>0</v>
      </c>
      <c r="D21" s="29">
        <f>'東広島市・竹原市・豊田郡・山県郡・安芸高田市'!E25</f>
        <v>4370</v>
      </c>
      <c r="E21" s="5">
        <f>'東広島市・竹原市・豊田郡・山県郡・安芸高田市'!F25</f>
        <v>0</v>
      </c>
      <c r="F21" s="29">
        <f>'東広島市・竹原市・豊田郡・山県郡・安芸高田市'!H25</f>
        <v>5860</v>
      </c>
      <c r="G21" s="5">
        <f>'東広島市・竹原市・豊田郡・山県郡・安芸高田市'!I25</f>
        <v>0</v>
      </c>
      <c r="H21" s="29">
        <f>'東広島市・竹原市・豊田郡・山県郡・安芸高田市'!K25</f>
        <v>0</v>
      </c>
      <c r="I21" s="5">
        <f>'東広島市・竹原市・豊田郡・山県郡・安芸高田市'!L25</f>
        <v>0</v>
      </c>
      <c r="J21" s="29">
        <f>'東広島市・竹原市・豊田郡・山県郡・安芸高田市'!N25</f>
        <v>0</v>
      </c>
      <c r="K21" s="33">
        <f>'東広島市・竹原市・豊田郡・山県郡・安芸高田市'!O25</f>
        <v>0</v>
      </c>
      <c r="L21" s="47"/>
      <c r="M21" s="5"/>
      <c r="N21" s="31">
        <f>'東広島市・竹原市・豊田郡・山県郡・安芸高田市'!Q25</f>
        <v>40790</v>
      </c>
      <c r="O21" s="5">
        <f>'東広島市・竹原市・豊田郡・山県郡・安芸高田市'!R25</f>
        <v>0</v>
      </c>
      <c r="P21" s="31">
        <f t="shared" si="0"/>
        <v>51020</v>
      </c>
      <c r="Q21" s="6">
        <f t="shared" si="1"/>
        <v>0</v>
      </c>
    </row>
    <row r="22" spans="1:17" ht="23.25" customHeight="1">
      <c r="A22" s="27" t="s">
        <v>371</v>
      </c>
      <c r="B22" s="29">
        <f>'東広島市・竹原市・豊田郡・山県郡・安芸高田市'!B36</f>
        <v>0</v>
      </c>
      <c r="C22" s="5">
        <f>'東広島市・竹原市・豊田郡・山県郡・安芸高田市'!C36</f>
        <v>0</v>
      </c>
      <c r="D22" s="29">
        <f>'東広島市・竹原市・豊田郡・山県郡・安芸高田市'!E36</f>
        <v>1620</v>
      </c>
      <c r="E22" s="5">
        <f>'東広島市・竹原市・豊田郡・山県郡・安芸高田市'!F36</f>
        <v>0</v>
      </c>
      <c r="F22" s="29">
        <f>'東広島市・竹原市・豊田郡・山県郡・安芸高田市'!H36</f>
        <v>2180</v>
      </c>
      <c r="G22" s="5">
        <f>'東広島市・竹原市・豊田郡・山県郡・安芸高田市'!I36</f>
        <v>0</v>
      </c>
      <c r="H22" s="29">
        <f>'東広島市・竹原市・豊田郡・山県郡・安芸高田市'!K36</f>
        <v>0</v>
      </c>
      <c r="I22" s="5">
        <f>'東広島市・竹原市・豊田郡・山県郡・安芸高田市'!L36</f>
        <v>0</v>
      </c>
      <c r="J22" s="29">
        <f>'東広島市・竹原市・豊田郡・山県郡・安芸高田市'!N36</f>
        <v>0</v>
      </c>
      <c r="K22" s="33">
        <f>'東広島市・竹原市・豊田郡・山県郡・安芸高田市'!O36</f>
        <v>0</v>
      </c>
      <c r="L22" s="47"/>
      <c r="M22" s="5"/>
      <c r="N22" s="31">
        <f>'東広島市・竹原市・豊田郡・山県郡・安芸高田市'!Q36</f>
        <v>5520</v>
      </c>
      <c r="O22" s="5">
        <f>'東広島市・竹原市・豊田郡・山県郡・安芸高田市'!R36</f>
        <v>0</v>
      </c>
      <c r="P22" s="31">
        <f t="shared" si="0"/>
        <v>9320</v>
      </c>
      <c r="Q22" s="6">
        <f t="shared" si="1"/>
        <v>0</v>
      </c>
    </row>
    <row r="23" spans="1:17" ht="23.25" customHeight="1">
      <c r="A23" s="27" t="s">
        <v>628</v>
      </c>
      <c r="B23" s="29">
        <f>'東広島市・竹原市・豊田郡・山県郡・安芸高田市'!B51</f>
        <v>0</v>
      </c>
      <c r="C23" s="5">
        <f>'東広島市・竹原市・豊田郡・山県郡・安芸高田市'!C51</f>
        <v>0</v>
      </c>
      <c r="D23" s="29">
        <f>'東広島市・竹原市・豊田郡・山県郡・安芸高田市'!E51</f>
        <v>200</v>
      </c>
      <c r="E23" s="5">
        <f>'東広島市・竹原市・豊田郡・山県郡・安芸高田市'!F51</f>
        <v>0</v>
      </c>
      <c r="F23" s="29">
        <f>'東広島市・竹原市・豊田郡・山県郡・安芸高田市'!H51</f>
        <v>370</v>
      </c>
      <c r="G23" s="5">
        <f>'東広島市・竹原市・豊田郡・山県郡・安芸高田市'!I51</f>
        <v>0</v>
      </c>
      <c r="H23" s="29">
        <f>'東広島市・竹原市・豊田郡・山県郡・安芸高田市'!K51</f>
        <v>0</v>
      </c>
      <c r="I23" s="5">
        <f>'東広島市・竹原市・豊田郡・山県郡・安芸高田市'!L51</f>
        <v>0</v>
      </c>
      <c r="J23" s="29">
        <f>'東広島市・竹原市・豊田郡・山県郡・安芸高田市'!N51</f>
        <v>0</v>
      </c>
      <c r="K23" s="33">
        <f>'東広島市・竹原市・豊田郡・山県郡・安芸高田市'!O51</f>
        <v>0</v>
      </c>
      <c r="L23" s="47"/>
      <c r="M23" s="33"/>
      <c r="N23" s="31">
        <f>'東広島市・竹原市・豊田郡・山県郡・安芸高田市'!Q51</f>
        <v>2270</v>
      </c>
      <c r="O23" s="5">
        <f>'東広島市・竹原市・豊田郡・山県郡・安芸高田市'!R51</f>
        <v>0</v>
      </c>
      <c r="P23" s="31">
        <f t="shared" si="0"/>
        <v>2840</v>
      </c>
      <c r="Q23" s="6">
        <f t="shared" si="1"/>
        <v>0</v>
      </c>
    </row>
    <row r="24" spans="1:17" ht="23.25" customHeight="1">
      <c r="A24" s="27" t="s">
        <v>629</v>
      </c>
      <c r="B24" s="29">
        <f>'東広島市・竹原市・豊田郡・山県郡・安芸高田市'!B69</f>
        <v>0</v>
      </c>
      <c r="C24" s="5">
        <f>'東広島市・竹原市・豊田郡・山県郡・安芸高田市'!C69</f>
        <v>0</v>
      </c>
      <c r="D24" s="29">
        <f>'東広島市・竹原市・豊田郡・山県郡・安芸高田市'!E69</f>
        <v>0</v>
      </c>
      <c r="E24" s="5">
        <f>'東広島市・竹原市・豊田郡・山県郡・安芸高田市'!F69</f>
        <v>0</v>
      </c>
      <c r="F24" s="29">
        <f>'東広島市・竹原市・豊田郡・山県郡・安芸高田市'!H69</f>
        <v>200</v>
      </c>
      <c r="G24" s="5">
        <f>'東広島市・竹原市・豊田郡・山県郡・安芸高田市'!I69</f>
        <v>0</v>
      </c>
      <c r="H24" s="29">
        <f>'東広島市・竹原市・豊田郡・山県郡・安芸高田市'!K69</f>
        <v>0</v>
      </c>
      <c r="I24" s="5">
        <f>'東広島市・竹原市・豊田郡・山県郡・安芸高田市'!L69</f>
        <v>0</v>
      </c>
      <c r="J24" s="29">
        <f>'東広島市・竹原市・豊田郡・山県郡・安芸高田市'!N69</f>
        <v>0</v>
      </c>
      <c r="K24" s="33">
        <f>'東広島市・竹原市・豊田郡・山県郡・安芸高田市'!O69</f>
        <v>0</v>
      </c>
      <c r="L24" s="47"/>
      <c r="M24" s="5"/>
      <c r="N24" s="29">
        <f>'東広島市・竹原市・豊田郡・山県郡・安芸高田市'!Q69</f>
        <v>6170</v>
      </c>
      <c r="O24" s="5">
        <f>'東広島市・竹原市・豊田郡・山県郡・安芸高田市'!R69</f>
        <v>0</v>
      </c>
      <c r="P24" s="31">
        <f t="shared" si="0"/>
        <v>6370</v>
      </c>
      <c r="Q24" s="6">
        <f t="shared" si="1"/>
        <v>0</v>
      </c>
    </row>
    <row r="25" spans="1:17" ht="23.25" customHeight="1">
      <c r="A25" s="27" t="s">
        <v>578</v>
      </c>
      <c r="B25" s="29">
        <f>'東広島市・竹原市・豊田郡・山県郡・安芸高田市'!B92</f>
        <v>0</v>
      </c>
      <c r="C25" s="5">
        <f>'東広島市・竹原市・豊田郡・山県郡・安芸高田市'!C92</f>
        <v>0</v>
      </c>
      <c r="D25" s="29">
        <f>'東広島市・竹原市・豊田郡・山県郡・安芸高田市'!E92</f>
        <v>0</v>
      </c>
      <c r="E25" s="5">
        <f>'東広島市・竹原市・豊田郡・山県郡・安芸高田市'!F92</f>
        <v>0</v>
      </c>
      <c r="F25" s="29">
        <f>'東広島市・竹原市・豊田郡・山県郡・安芸高田市'!H92</f>
        <v>340</v>
      </c>
      <c r="G25" s="5">
        <f>'東広島市・竹原市・豊田郡・山県郡・安芸高田市'!I92</f>
        <v>0</v>
      </c>
      <c r="H25" s="29">
        <f>'東広島市・竹原市・豊田郡・山県郡・安芸高田市'!K92</f>
        <v>0</v>
      </c>
      <c r="I25" s="5">
        <f>'東広島市・竹原市・豊田郡・山県郡・安芸高田市'!L92</f>
        <v>0</v>
      </c>
      <c r="J25" s="29">
        <f>'東広島市・竹原市・豊田郡・山県郡・安芸高田市'!N92</f>
        <v>0</v>
      </c>
      <c r="K25" s="33">
        <f>'東広島市・竹原市・豊田郡・山県郡・安芸高田市'!O92</f>
        <v>0</v>
      </c>
      <c r="L25" s="47"/>
      <c r="M25" s="5"/>
      <c r="N25" s="29">
        <f>'東広島市・竹原市・豊田郡・山県郡・安芸高田市'!Q92</f>
        <v>8210</v>
      </c>
      <c r="O25" s="5">
        <f>'東広島市・竹原市・豊田郡・山県郡・安芸高田市'!R92</f>
        <v>0</v>
      </c>
      <c r="P25" s="31">
        <f t="shared" si="0"/>
        <v>8550</v>
      </c>
      <c r="Q25" s="6">
        <f t="shared" si="1"/>
        <v>0</v>
      </c>
    </row>
    <row r="26" spans="1:17" ht="23.25" customHeight="1">
      <c r="A26" s="27" t="s">
        <v>372</v>
      </c>
      <c r="B26" s="29">
        <f>'三次市・庄原市・神石郡・三原市・世羅郡'!B24</f>
        <v>100</v>
      </c>
      <c r="C26" s="5">
        <f>'三次市・庄原市・神石郡・三原市・世羅郡'!C24</f>
        <v>0</v>
      </c>
      <c r="D26" s="29">
        <f>'三次市・庄原市・神石郡・三原市・世羅郡'!E24</f>
        <v>750</v>
      </c>
      <c r="E26" s="5">
        <f>'三次市・庄原市・神石郡・三原市・世羅郡'!F24</f>
        <v>0</v>
      </c>
      <c r="F26" s="29">
        <f>'三次市・庄原市・神石郡・三原市・世羅郡'!H24</f>
        <v>1960</v>
      </c>
      <c r="G26" s="5">
        <f>'三次市・庄原市・神石郡・三原市・世羅郡'!I24</f>
        <v>0</v>
      </c>
      <c r="H26" s="29">
        <f>'三次市・庄原市・神石郡・三原市・世羅郡'!K24</f>
        <v>0</v>
      </c>
      <c r="I26" s="5">
        <f>'三次市・庄原市・神石郡・三原市・世羅郡'!L24</f>
        <v>0</v>
      </c>
      <c r="J26" s="29"/>
      <c r="K26" s="33"/>
      <c r="L26" s="47">
        <f>'三次市・庄原市・神石郡・三原市・世羅郡'!N24</f>
        <v>330</v>
      </c>
      <c r="M26" s="5">
        <f>'三次市・庄原市・神石郡・三原市・世羅郡'!O24</f>
        <v>0</v>
      </c>
      <c r="N26" s="29">
        <f>'三次市・庄原市・神石郡・三原市・世羅郡'!Q24</f>
        <v>13950</v>
      </c>
      <c r="O26" s="5">
        <f>'三次市・庄原市・神石郡・三原市・世羅郡'!R24</f>
        <v>0</v>
      </c>
      <c r="P26" s="31">
        <f t="shared" si="0"/>
        <v>17090</v>
      </c>
      <c r="Q26" s="6">
        <f t="shared" si="1"/>
        <v>0</v>
      </c>
    </row>
    <row r="27" spans="1:17" ht="23.25" customHeight="1">
      <c r="A27" s="27" t="s">
        <v>392</v>
      </c>
      <c r="B27" s="29">
        <f>'三次市・庄原市・神石郡・三原市・世羅郡'!B50</f>
        <v>0</v>
      </c>
      <c r="C27" s="5">
        <f>'三次市・庄原市・神石郡・三原市・世羅郡'!C50</f>
        <v>0</v>
      </c>
      <c r="D27" s="29">
        <f>'三次市・庄原市・神石郡・三原市・世羅郡'!E50</f>
        <v>0</v>
      </c>
      <c r="E27" s="5">
        <f>'三次市・庄原市・神石郡・三原市・世羅郡'!F50</f>
        <v>0</v>
      </c>
      <c r="F27" s="29">
        <f>'三次市・庄原市・神石郡・三原市・世羅郡'!H50</f>
        <v>2170</v>
      </c>
      <c r="G27" s="5">
        <f>'三次市・庄原市・神石郡・三原市・世羅郡'!I50</f>
        <v>0</v>
      </c>
      <c r="H27" s="29"/>
      <c r="I27" s="5"/>
      <c r="J27" s="29">
        <f>'三次市・庄原市・神石郡・三原市・世羅郡'!N50</f>
        <v>250</v>
      </c>
      <c r="K27" s="33">
        <f>'三次市・庄原市・神石郡・三原市・世羅郡'!O50</f>
        <v>0</v>
      </c>
      <c r="L27" s="47">
        <f>'三次市・庄原市・神石郡・三原市・世羅郡'!K50</f>
        <v>150</v>
      </c>
      <c r="M27" s="5">
        <f>'三次市・庄原市・神石郡・三原市・世羅郡'!L50</f>
        <v>0</v>
      </c>
      <c r="N27" s="29">
        <f>'三次市・庄原市・神石郡・三原市・世羅郡'!Q50</f>
        <v>10250</v>
      </c>
      <c r="O27" s="5">
        <f>'三次市・庄原市・神石郡・三原市・世羅郡'!R50</f>
        <v>0</v>
      </c>
      <c r="P27" s="31">
        <f t="shared" si="0"/>
        <v>12820</v>
      </c>
      <c r="Q27" s="6">
        <f t="shared" si="1"/>
        <v>0</v>
      </c>
    </row>
    <row r="28" spans="1:17" ht="23.25" customHeight="1">
      <c r="A28" s="27" t="s">
        <v>393</v>
      </c>
      <c r="B28" s="29">
        <f>'三次市・庄原市・神石郡・三原市・世羅郡'!B61</f>
        <v>0</v>
      </c>
      <c r="C28" s="5">
        <f>'三次市・庄原市・神石郡・三原市・世羅郡'!C61</f>
        <v>0</v>
      </c>
      <c r="D28" s="29">
        <f>'三次市・庄原市・神石郡・三原市・世羅郡'!E61</f>
        <v>0</v>
      </c>
      <c r="E28" s="5">
        <f>'三次市・庄原市・神石郡・三原市・世羅郡'!F61</f>
        <v>0</v>
      </c>
      <c r="F28" s="29">
        <f>'三次市・庄原市・神石郡・三原市・世羅郡'!H61</f>
        <v>490</v>
      </c>
      <c r="G28" s="5">
        <f>'三次市・庄原市・神石郡・三原市・世羅郡'!I61</f>
        <v>0</v>
      </c>
      <c r="H28" s="29">
        <f>'三次市・庄原市・神石郡・三原市・世羅郡'!K61</f>
        <v>0</v>
      </c>
      <c r="I28" s="5">
        <f>'三次市・庄原市・神石郡・三原市・世羅郡'!L61</f>
        <v>0</v>
      </c>
      <c r="J28" s="29">
        <f>'三次市・庄原市・神石郡・三原市・世羅郡'!N61</f>
        <v>80</v>
      </c>
      <c r="K28" s="33">
        <f>'三次市・庄原市・神石郡・三原市・世羅郡'!O61</f>
        <v>0</v>
      </c>
      <c r="L28" s="47"/>
      <c r="M28" s="5"/>
      <c r="N28" s="29">
        <f>'三次市・庄原市・神石郡・三原市・世羅郡'!Q61</f>
        <v>2030</v>
      </c>
      <c r="O28" s="5">
        <f>'三次市・庄原市・神石郡・三原市・世羅郡'!R61</f>
        <v>0</v>
      </c>
      <c r="P28" s="31">
        <f t="shared" si="0"/>
        <v>2600</v>
      </c>
      <c r="Q28" s="6">
        <f t="shared" si="1"/>
        <v>0</v>
      </c>
    </row>
    <row r="29" spans="1:17" ht="23.25" customHeight="1">
      <c r="A29" s="36" t="s">
        <v>630</v>
      </c>
      <c r="B29" s="32">
        <f>'三次市・庄原市・神石郡・三原市・世羅郡'!B79</f>
        <v>0</v>
      </c>
      <c r="C29" s="37">
        <f>'三次市・庄原市・神石郡・三原市・世羅郡'!C79</f>
        <v>0</v>
      </c>
      <c r="D29" s="29">
        <f>'三次市・庄原市・神石郡・三原市・世羅郡'!E79</f>
        <v>3050</v>
      </c>
      <c r="E29" s="5">
        <f>'三次市・庄原市・神石郡・三原市・世羅郡'!F79</f>
        <v>0</v>
      </c>
      <c r="F29" s="29">
        <f>'三次市・庄原市・神石郡・三原市・世羅郡'!H79</f>
        <v>7020</v>
      </c>
      <c r="G29" s="5">
        <f>'三次市・庄原市・神石郡・三原市・世羅郡'!I79</f>
        <v>0</v>
      </c>
      <c r="H29" s="29">
        <f>'三次市・庄原市・神石郡・三原市・世羅郡'!K79</f>
        <v>2010</v>
      </c>
      <c r="I29" s="5">
        <f>'三次市・庄原市・神石郡・三原市・世羅郡'!L79</f>
        <v>0</v>
      </c>
      <c r="J29" s="29"/>
      <c r="K29" s="33"/>
      <c r="L29" s="47">
        <f>'三次市・庄原市・神石郡・三原市・世羅郡'!N79</f>
        <v>1140</v>
      </c>
      <c r="M29" s="5">
        <f>'三次市・庄原市・神石郡・三原市・世羅郡'!O79</f>
        <v>0</v>
      </c>
      <c r="N29" s="29">
        <f>'三次市・庄原市・神石郡・三原市・世羅郡'!Q79</f>
        <v>19890</v>
      </c>
      <c r="O29" s="5">
        <f>'三次市・庄原市・神石郡・三原市・世羅郡'!R79</f>
        <v>0</v>
      </c>
      <c r="P29" s="31">
        <f t="shared" si="0"/>
        <v>33110</v>
      </c>
      <c r="Q29" s="6">
        <f t="shared" si="1"/>
        <v>0</v>
      </c>
    </row>
    <row r="30" spans="1:17" ht="23.25" customHeight="1">
      <c r="A30" s="27" t="s">
        <v>631</v>
      </c>
      <c r="B30" s="29">
        <f>'三次市・庄原市・神石郡・三原市・世羅郡'!B91</f>
        <v>0</v>
      </c>
      <c r="C30" s="5">
        <f>'三次市・庄原市・神石郡・三原市・世羅郡'!C91</f>
        <v>0</v>
      </c>
      <c r="D30" s="29">
        <f>'三次市・庄原市・神石郡・三原市・世羅郡'!E91</f>
        <v>0</v>
      </c>
      <c r="E30" s="5">
        <f>'三次市・庄原市・神石郡・三原市・世羅郡'!F91</f>
        <v>0</v>
      </c>
      <c r="F30" s="29">
        <f>'三次市・庄原市・神石郡・三原市・世羅郡'!H91</f>
        <v>0</v>
      </c>
      <c r="G30" s="5">
        <f>'三次市・庄原市・神石郡・三原市・世羅郡'!I91</f>
        <v>0</v>
      </c>
      <c r="H30" s="29">
        <f>'三次市・庄原市・神石郡・三原市・世羅郡'!K91</f>
        <v>0</v>
      </c>
      <c r="I30" s="5">
        <f>'三次市・庄原市・神石郡・三原市・世羅郡'!L91</f>
        <v>0</v>
      </c>
      <c r="J30" s="29">
        <f>'三次市・庄原市・神石郡・三原市・世羅郡'!N91</f>
        <v>0</v>
      </c>
      <c r="K30" s="33">
        <f>'三次市・庄原市・神石郡・三原市・世羅郡'!O91</f>
        <v>0</v>
      </c>
      <c r="L30" s="47"/>
      <c r="M30" s="5"/>
      <c r="N30" s="29">
        <f>'三次市・庄原市・神石郡・三原市・世羅郡'!Q91</f>
        <v>4600</v>
      </c>
      <c r="O30" s="5">
        <f>'三次市・庄原市・神石郡・三原市・世羅郡'!R91</f>
        <v>0</v>
      </c>
      <c r="P30" s="31">
        <f t="shared" si="0"/>
        <v>4600</v>
      </c>
      <c r="Q30" s="6">
        <f t="shared" si="1"/>
        <v>0</v>
      </c>
    </row>
    <row r="31" spans="1:17" ht="23.25" customHeight="1">
      <c r="A31" s="27" t="s">
        <v>635</v>
      </c>
      <c r="B31" s="29">
        <f>'尾道市・福山市・府中市'!B39</f>
        <v>3010</v>
      </c>
      <c r="C31" s="5">
        <f>'尾道市・福山市・府中市'!C39</f>
        <v>0</v>
      </c>
      <c r="D31" s="29">
        <f>'尾道市・福山市・府中市'!E39</f>
        <v>5070</v>
      </c>
      <c r="E31" s="5">
        <f>'尾道市・福山市・府中市'!F39</f>
        <v>0</v>
      </c>
      <c r="F31" s="29">
        <f>'尾道市・福山市・府中市'!H39</f>
        <v>10970</v>
      </c>
      <c r="G31" s="5">
        <f>'尾道市・福山市・府中市'!I39</f>
        <v>0</v>
      </c>
      <c r="H31" s="29">
        <f>'尾道市・福山市・府中市'!K11</f>
        <v>0</v>
      </c>
      <c r="I31" s="5">
        <f>'尾道市・福山市・府中市'!L11</f>
        <v>0</v>
      </c>
      <c r="J31" s="29">
        <f>'尾道市・福山市・府中市'!K39</f>
        <v>0</v>
      </c>
      <c r="K31" s="33">
        <f>'尾道市・福山市・府中市'!L39</f>
        <v>0</v>
      </c>
      <c r="L31" s="47">
        <f>'尾道市・福山市・府中市'!N39</f>
        <v>1720</v>
      </c>
      <c r="M31" s="5">
        <f>'尾道市・福山市・府中市'!O39</f>
        <v>0</v>
      </c>
      <c r="N31" s="29">
        <f>'尾道市・福山市・府中市'!Q39</f>
        <v>28490</v>
      </c>
      <c r="O31" s="5">
        <f>'尾道市・福山市・府中市'!R39</f>
        <v>0</v>
      </c>
      <c r="P31" s="31">
        <f t="shared" si="0"/>
        <v>49260</v>
      </c>
      <c r="Q31" s="6">
        <f t="shared" si="1"/>
        <v>0</v>
      </c>
    </row>
    <row r="32" spans="1:17" ht="23.25" customHeight="1">
      <c r="A32" s="27" t="s">
        <v>636</v>
      </c>
      <c r="B32" s="29">
        <f>'尾道市・福山市・府中市'!B78</f>
        <v>9490</v>
      </c>
      <c r="C32" s="5">
        <f>'尾道市・福山市・府中市'!C78</f>
        <v>0</v>
      </c>
      <c r="D32" s="29">
        <f>'尾道市・福山市・府中市'!E78</f>
        <v>22620</v>
      </c>
      <c r="E32" s="5">
        <f>'尾道市・福山市・府中市'!F78</f>
        <v>0</v>
      </c>
      <c r="F32" s="29">
        <f>'尾道市・福山市・府中市'!H78</f>
        <v>39030</v>
      </c>
      <c r="G32" s="5">
        <f>'尾道市・福山市・府中市'!I78</f>
        <v>0</v>
      </c>
      <c r="H32" s="29">
        <f>'尾道市・福山市・府中市'!K49</f>
        <v>2450</v>
      </c>
      <c r="I32" s="5">
        <f>'尾道市・福山市・府中市'!L49</f>
        <v>0</v>
      </c>
      <c r="J32" s="29">
        <f>'尾道市・福山市・府中市'!K78</f>
        <v>6090</v>
      </c>
      <c r="K32" s="33">
        <f>'尾道市・福山市・府中市'!L78</f>
        <v>0</v>
      </c>
      <c r="L32" s="47">
        <f>'尾道市・福山市・府中市'!N78</f>
        <v>7720</v>
      </c>
      <c r="M32" s="5">
        <f>'尾道市・福山市・府中市'!O78</f>
        <v>0</v>
      </c>
      <c r="N32" s="29">
        <f>'尾道市・福山市・府中市'!Q78</f>
        <v>68530</v>
      </c>
      <c r="O32" s="33">
        <f>'尾道市・福山市・府中市'!R78</f>
        <v>0</v>
      </c>
      <c r="P32" s="31">
        <f t="shared" si="0"/>
        <v>155930</v>
      </c>
      <c r="Q32" s="6">
        <f t="shared" si="1"/>
        <v>0</v>
      </c>
    </row>
    <row r="33" spans="1:17" ht="23.25" customHeight="1">
      <c r="A33" s="27" t="s">
        <v>637</v>
      </c>
      <c r="B33" s="29">
        <f>'尾道市・福山市・府中市'!B92</f>
        <v>0</v>
      </c>
      <c r="C33" s="5">
        <f>'尾道市・福山市・府中市'!C92</f>
        <v>0</v>
      </c>
      <c r="D33" s="29">
        <f>'尾道市・福山市・府中市'!E92</f>
        <v>960</v>
      </c>
      <c r="E33" s="5">
        <f>'尾道市・福山市・府中市'!F92</f>
        <v>0</v>
      </c>
      <c r="F33" s="29">
        <f>'尾道市・福山市・府中市'!H92</f>
        <v>5640</v>
      </c>
      <c r="G33" s="5">
        <f>'尾道市・福山市・府中市'!I92</f>
        <v>0</v>
      </c>
      <c r="H33" s="29"/>
      <c r="I33" s="5"/>
      <c r="J33" s="29">
        <f>'尾道市・福山市・府中市'!N92</f>
        <v>150</v>
      </c>
      <c r="K33" s="33">
        <f>'尾道市・福山市・府中市'!O92</f>
        <v>0</v>
      </c>
      <c r="L33" s="47">
        <f>'尾道市・福山市・府中市'!K92</f>
        <v>470</v>
      </c>
      <c r="M33" s="5">
        <f>'尾道市・福山市・府中市'!L92</f>
        <v>0</v>
      </c>
      <c r="N33" s="29">
        <f>'尾道市・福山市・府中市'!Q92</f>
        <v>7510</v>
      </c>
      <c r="O33" s="70">
        <f>'尾道市・福山市・府中市'!R92</f>
        <v>0</v>
      </c>
      <c r="P33" s="71">
        <f t="shared" si="0"/>
        <v>14730</v>
      </c>
      <c r="Q33" s="53">
        <f t="shared" si="1"/>
        <v>0</v>
      </c>
    </row>
    <row r="34" spans="1:17" ht="24" customHeight="1">
      <c r="A34" s="42" t="s">
        <v>632</v>
      </c>
      <c r="B34" s="52">
        <f aca="true" t="shared" si="3" ref="B34:Q34">SUM(B16:B33)</f>
        <v>13050</v>
      </c>
      <c r="C34" s="79">
        <f t="shared" si="3"/>
        <v>0</v>
      </c>
      <c r="D34" s="52">
        <f t="shared" si="3"/>
        <v>57190</v>
      </c>
      <c r="E34" s="79">
        <f t="shared" si="3"/>
        <v>0</v>
      </c>
      <c r="F34" s="52">
        <f t="shared" si="3"/>
        <v>92520</v>
      </c>
      <c r="G34" s="79">
        <f t="shared" si="3"/>
        <v>0</v>
      </c>
      <c r="H34" s="52">
        <f t="shared" si="3"/>
        <v>4460</v>
      </c>
      <c r="I34" s="79">
        <f t="shared" si="3"/>
        <v>0</v>
      </c>
      <c r="J34" s="52">
        <f t="shared" si="3"/>
        <v>6570</v>
      </c>
      <c r="K34" s="79">
        <f t="shared" si="3"/>
        <v>0</v>
      </c>
      <c r="L34" s="52">
        <f t="shared" si="3"/>
        <v>17270</v>
      </c>
      <c r="M34" s="79">
        <f t="shared" si="3"/>
        <v>0</v>
      </c>
      <c r="N34" s="52">
        <f t="shared" si="3"/>
        <v>333710</v>
      </c>
      <c r="O34" s="79">
        <f t="shared" si="3"/>
        <v>0</v>
      </c>
      <c r="P34" s="52">
        <f t="shared" si="3"/>
        <v>524770</v>
      </c>
      <c r="Q34" s="7">
        <f t="shared" si="3"/>
        <v>0</v>
      </c>
    </row>
    <row r="35" spans="1:17" ht="11.25" customHeight="1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6"/>
    </row>
    <row r="36" spans="1:17" s="21" customFormat="1" ht="25.5" customHeight="1" thickBot="1">
      <c r="A36" s="73" t="s">
        <v>633</v>
      </c>
      <c r="B36" s="82">
        <f aca="true" t="shared" si="4" ref="B36:Q36">SUM(B34,B15)</f>
        <v>14140</v>
      </c>
      <c r="C36" s="81">
        <f t="shared" si="4"/>
        <v>0</v>
      </c>
      <c r="D36" s="77">
        <f t="shared" si="4"/>
        <v>103790</v>
      </c>
      <c r="E36" s="81">
        <f t="shared" si="4"/>
        <v>0</v>
      </c>
      <c r="F36" s="77">
        <f t="shared" si="4"/>
        <v>119030</v>
      </c>
      <c r="G36" s="81">
        <f>SUM(G34,G15)</f>
        <v>0</v>
      </c>
      <c r="H36" s="77">
        <f t="shared" si="4"/>
        <v>4460</v>
      </c>
      <c r="I36" s="81">
        <f t="shared" si="4"/>
        <v>0</v>
      </c>
      <c r="J36" s="77">
        <f t="shared" si="4"/>
        <v>6570</v>
      </c>
      <c r="K36" s="81">
        <f t="shared" si="4"/>
        <v>0</v>
      </c>
      <c r="L36" s="77">
        <f t="shared" si="4"/>
        <v>45480</v>
      </c>
      <c r="M36" s="81">
        <f t="shared" si="4"/>
        <v>0</v>
      </c>
      <c r="N36" s="77">
        <f t="shared" si="4"/>
        <v>600980</v>
      </c>
      <c r="O36" s="81">
        <f t="shared" si="4"/>
        <v>0</v>
      </c>
      <c r="P36" s="77">
        <f t="shared" si="4"/>
        <v>894450</v>
      </c>
      <c r="Q36" s="80">
        <f t="shared" si="4"/>
        <v>0</v>
      </c>
    </row>
    <row r="37" spans="9:12" ht="13.5">
      <c r="I37" s="14"/>
      <c r="J37" s="22"/>
      <c r="K37" s="22"/>
      <c r="L37" s="22"/>
    </row>
    <row r="40" ht="13.5">
      <c r="G40" s="22"/>
    </row>
  </sheetData>
  <sheetProtection/>
  <mergeCells count="3">
    <mergeCell ref="N6:O6"/>
    <mergeCell ref="E2:G2"/>
    <mergeCell ref="M2:N2"/>
  </mergeCells>
  <printOptions horizontalCentered="1"/>
  <pageMargins left="0.2362204724409449" right="0.35433070866141736" top="0.5905511811023623" bottom="0" header="0.2755905511811024" footer="0.1968503937007874"/>
  <pageSetup fitToHeight="1" fitToWidth="1" horizontalDpi="600" verticalDpi="600" orientation="landscape" paperSize="9" scale="71" r:id="rId2"/>
  <headerFooter alignWithMargins="0">
    <oddHeader>&amp;L&amp;16広島県　市郡集計表（30.9）</oddHead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2018-08-28T01:23:01Z</cp:lastPrinted>
  <dcterms:created xsi:type="dcterms:W3CDTF">1997-07-14T14:42:48Z</dcterms:created>
  <dcterms:modified xsi:type="dcterms:W3CDTF">2018-08-28T01:23:14Z</dcterms:modified>
  <cp:category/>
  <cp:version/>
  <cp:contentType/>
  <cp:contentStatus/>
</cp:coreProperties>
</file>