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891" activeTab="0"/>
  </bookViews>
  <sheets>
    <sheet name="東区・博多区" sheetId="1" r:id="rId1"/>
    <sheet name="中央区・西区" sheetId="2" r:id="rId2"/>
    <sheet name="城南区・早良区" sheetId="3" r:id="rId3"/>
    <sheet name="南区・春日・大野城" sheetId="4" r:id="rId4"/>
    <sheet name="筑紫野・太宰府・那珂川・粕屋" sheetId="5" r:id="rId5"/>
    <sheet name="古賀・宗像・福津・糸島" sheetId="6" r:id="rId6"/>
    <sheet name="朝倉市・郡・小郡市　(福岡扱い）" sheetId="7" r:id="rId7"/>
    <sheet name="市郡集計表" sheetId="8" r:id="rId8"/>
  </sheets>
  <definedNames>
    <definedName name="_xlnm.Print_Area" localSheetId="5">'古賀・宗像・福津・糸島'!$A$1:$T$67</definedName>
    <definedName name="_xlnm.Print_Area" localSheetId="7">'市郡集計表'!$A$1:$P$34</definedName>
    <definedName name="_xlnm.Print_Area" localSheetId="2">'城南区・早良区'!$A$1:$T$58</definedName>
    <definedName name="_xlnm.Print_Area" localSheetId="4">'筑紫野・太宰府・那珂川・粕屋'!$A$1:$T$73</definedName>
    <definedName name="_xlnm.Print_Area" localSheetId="1">'中央区・西区'!$A$1:$T$51</definedName>
    <definedName name="_xlnm.Print_Area" localSheetId="6">'朝倉市・郡・小郡市　(福岡扱い）'!$A$1:$S$51</definedName>
    <definedName name="_xlnm.Print_Area" localSheetId="0">'東区・博多区'!$A$1:$T$62</definedName>
    <definedName name="_xlnm.Print_Area" localSheetId="3">'南区・春日・大野城'!$A$1:$T$72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  <author>user010@城戸 武広</author>
  </authors>
  <commentList>
    <comment ref="J45" authorId="0">
      <text>
        <r>
          <rPr>
            <b/>
            <sz val="9"/>
            <rFont val="ＭＳ Ｐゴシック"/>
            <family val="3"/>
          </rPr>
          <t>Ｒ4.12.16
雑餉隈を統合して、板付より店名変更</t>
        </r>
      </text>
    </comment>
    <comment ref="A46" authorId="1">
      <text>
        <r>
          <rPr>
            <b/>
            <sz val="10"/>
            <color indexed="10"/>
            <rFont val="ＭＳ Ｐゴシック"/>
            <family val="3"/>
          </rPr>
          <t xml:space="preserve">Ｈ30.10～
県庁前を吸収
</t>
        </r>
        <r>
          <rPr>
            <b/>
            <sz val="8"/>
            <rFont val="ＭＳ Ｐゴシック"/>
            <family val="3"/>
          </rPr>
          <t>Ｒ2.4～
博多駅南・筥崎宮前（東区）を統合して店名変更</t>
        </r>
      </text>
    </comment>
    <comment ref="A10" authorId="0">
      <text>
        <r>
          <rPr>
            <sz val="9"/>
            <rFont val="ＭＳ Ｐゴシック"/>
            <family val="3"/>
          </rPr>
          <t xml:space="preserve">Ｈ22.11～
千早を吸収
</t>
        </r>
        <r>
          <rPr>
            <b/>
            <sz val="10"/>
            <color indexed="10"/>
            <rFont val="ＭＳ Ｐゴシック"/>
            <family val="3"/>
          </rPr>
          <t>Ｈ30.10～
名島を吸収</t>
        </r>
      </text>
    </comment>
    <comment ref="A9" authorId="0">
      <text>
        <r>
          <rPr>
            <sz val="9"/>
            <rFont val="ＭＳ Ｐゴシック"/>
            <family val="3"/>
          </rPr>
          <t>Ｈ２２．１１より、香椎東部を統合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Ｈ２３．５より、和白東部を統合</t>
        </r>
        <r>
          <rPr>
            <sz val="9"/>
            <color indexed="10"/>
            <rFont val="ＭＳ Ｐゴシック"/>
            <family val="3"/>
          </rPr>
          <t xml:space="preserve">
Ｈ２４．５より、香住ケ丘より店名変更</t>
        </r>
      </text>
    </comment>
    <comment ref="A8" authorId="1">
      <text>
        <r>
          <rPr>
            <sz val="9"/>
            <rFont val="ＭＳ Ｐゴシック"/>
            <family val="3"/>
          </rPr>
          <t>Ｈ25.7より、和白東部を吸収</t>
        </r>
      </text>
    </comment>
    <comment ref="G11" authorId="0">
      <text>
        <r>
          <rPr>
            <sz val="9"/>
            <rFont val="ＭＳ Ｐゴシック"/>
            <family val="3"/>
          </rPr>
          <t>Ｈ２６.５．１より
香住丘を吸収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H30.12～
和白の一部を吸収
</t>
        </r>
        <r>
          <rPr>
            <b/>
            <sz val="9"/>
            <rFont val="ＭＳ Ｐゴシック"/>
            <family val="3"/>
          </rPr>
          <t>Ｈ31.02～
香椎から店名変更</t>
        </r>
      </text>
    </comment>
    <comment ref="G49" authorId="0">
      <text>
        <r>
          <rPr>
            <b/>
            <sz val="9"/>
            <rFont val="ＭＳ Ｐゴシック"/>
            <family val="3"/>
          </rPr>
          <t>Ｈ２６.５．１より
吉塚・堅粕を吸収して
二又瀬から店名変更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Ｈ２６.５．１より
和白西・高美台を吸収
</t>
        </r>
        <r>
          <rPr>
            <b/>
            <sz val="9"/>
            <rFont val="ＭＳ Ｐゴシック"/>
            <family val="3"/>
          </rPr>
          <t xml:space="preserve">
H30.12～
香椎へ一部を譲渡</t>
        </r>
      </text>
    </comment>
    <comment ref="G13" authorId="0">
      <text>
        <r>
          <rPr>
            <b/>
            <sz val="9"/>
            <rFont val="ＭＳ Ｐゴシック"/>
            <family val="3"/>
          </rPr>
          <t>Ｒ5.4
香椎東・青葉より東区エリアを統合
R5.10
香椎東・青葉・久山を分割
（久山エリアは粕屋郡　久山を統合）</t>
        </r>
      </text>
    </comment>
    <comment ref="G47" authorId="0">
      <text>
        <r>
          <rPr>
            <b/>
            <sz val="9"/>
            <rFont val="ＭＳ Ｐゴシック"/>
            <family val="3"/>
          </rPr>
          <t>R6.4
南福岡駅前・春日原の一部エリアを統合</t>
        </r>
      </text>
    </comment>
    <comment ref="J44" authorId="2">
      <text>
        <r>
          <rPr>
            <sz val="9"/>
            <color indexed="10"/>
            <rFont val="ＭＳ Ｐゴシック"/>
            <family val="3"/>
          </rPr>
          <t>Ｈ２７．９より
一部を空港南に譲渡
H２７．１１より
空港南を吸収
R3.2
板付西へ20部　移管
大字下臼井・上臼井・青木・雀居・堅粕エリア</t>
        </r>
      </text>
    </comment>
    <comment ref="J46" authorId="3">
      <text>
        <r>
          <rPr>
            <b/>
            <sz val="9"/>
            <rFont val="ＭＳ Ｐゴシック"/>
            <family val="3"/>
          </rPr>
          <t>Ｒ6.4
雑餉隈と博多駅南へエリア譲渡</t>
        </r>
      </text>
    </comment>
    <comment ref="A11" authorId="3">
      <text>
        <r>
          <rPr>
            <b/>
            <sz val="9"/>
            <rFont val="ＭＳ Ｐゴシック"/>
            <family val="3"/>
          </rPr>
          <t>Ｈ30.4～
久山を吸収し、店名を土井から変更</t>
        </r>
        <r>
          <rPr>
            <sz val="9"/>
            <rFont val="ＭＳ Ｐゴシック"/>
            <family val="3"/>
          </rPr>
          <t xml:space="preserve">
R2.4～
松崎を統合して、店名変更</t>
        </r>
      </text>
    </comment>
    <comment ref="D10" authorId="3">
      <text>
        <r>
          <rPr>
            <b/>
            <sz val="10"/>
            <color indexed="10"/>
            <rFont val="ＭＳ Ｐゴシック"/>
            <family val="3"/>
          </rPr>
          <t>Ｈ30.10～
青葉・土井を吸収</t>
        </r>
      </text>
    </comment>
    <comment ref="G10" authorId="3">
      <text>
        <r>
          <rPr>
            <sz val="9"/>
            <rFont val="ＭＳ Ｐゴシック"/>
            <family val="3"/>
          </rPr>
          <t>Ｈ31.4～
香椎西から店名変更</t>
        </r>
      </text>
    </comment>
    <comment ref="J49" authorId="3">
      <text>
        <r>
          <rPr>
            <b/>
            <sz val="9"/>
            <rFont val="ＭＳ Ｐゴシック"/>
            <family val="3"/>
          </rPr>
          <t>Ｈ30.7.1～
吉塚を吸収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8" authorId="0">
      <text>
        <r>
          <rPr>
            <b/>
            <sz val="9"/>
            <rFont val="ＭＳ Ｐゴシック"/>
            <family val="3"/>
          </rPr>
          <t xml:space="preserve">R1.10
奈良屋Ｓ統合
Ｒ4.10
朝日新聞　520部合売化
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0">
      <text>
        <r>
          <rPr>
            <b/>
            <sz val="9"/>
            <rFont val="ＭＳ Ｐゴシック"/>
            <family val="3"/>
          </rPr>
          <t>R1.11
松田1～3丁目を多々良へ（50部減）
Ｒ4.11
箱崎より馬出2-4を移動</t>
        </r>
      </text>
    </comment>
    <comment ref="D9" authorId="0">
      <text>
        <r>
          <rPr>
            <b/>
            <sz val="9"/>
            <rFont val="ＭＳ Ｐゴシック"/>
            <family val="3"/>
          </rPr>
          <t>R4.2～
香椎・香住ヶ丘より
店名変更</t>
        </r>
      </text>
    </comment>
    <comment ref="A45" authorId="0">
      <text>
        <r>
          <rPr>
            <b/>
            <sz val="9"/>
            <rFont val="ＭＳ Ｐゴシック"/>
            <family val="3"/>
          </rPr>
          <t>Ｒ2.10
奈良屋より店名変更</t>
        </r>
      </text>
    </comment>
    <comment ref="J12" authorId="0">
      <text>
        <r>
          <rPr>
            <b/>
            <sz val="9"/>
            <rFont val="ＭＳ Ｐゴシック"/>
            <family val="3"/>
          </rPr>
          <t>Ｒ3.2
土井の一部を移譲
（920部）
Ｒ3.6
香椎浜へ水谷1.2丁目を譲渡</t>
        </r>
      </text>
    </comment>
    <comment ref="G46" authorId="0">
      <text>
        <r>
          <rPr>
            <b/>
            <sz val="9"/>
            <rFont val="ＭＳ Ｐゴシック"/>
            <family val="3"/>
          </rPr>
          <t>Ｒ3.3
博多駅南より店名変更</t>
        </r>
      </text>
    </comment>
    <comment ref="J13" authorId="0">
      <text>
        <r>
          <rPr>
            <b/>
            <sz val="9"/>
            <rFont val="ＭＳ Ｐゴシック"/>
            <family val="3"/>
          </rPr>
          <t>R1.11
松田から1～3丁目を移行（50部増）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Ｒ3.2
土井の一部を移譲
（1220部）</t>
        </r>
      </text>
    </comment>
    <comment ref="J10" authorId="0">
      <text>
        <r>
          <rPr>
            <b/>
            <sz val="9"/>
            <rFont val="ＭＳ Ｐゴシック"/>
            <family val="3"/>
          </rPr>
          <t xml:space="preserve">Ｒ3.6
名島より水谷1.2丁目を統合
</t>
        </r>
      </text>
    </comment>
    <comment ref="N44" authorId="0">
      <text>
        <r>
          <rPr>
            <b/>
            <sz val="9"/>
            <rFont val="ＭＳ Ｐゴシック"/>
            <family val="3"/>
          </rPr>
          <t>Ｒ3.12
博多駅前を統合して店名変更。
一部を分割（博多ふ頭）</t>
        </r>
      </text>
    </comment>
    <comment ref="N46" authorId="0">
      <text>
        <r>
          <rPr>
            <b/>
            <sz val="9"/>
            <rFont val="ＭＳ Ｐゴシック"/>
            <family val="3"/>
          </rPr>
          <t xml:space="preserve">R2.2
博多駅南と南福岡の一部を統合
</t>
        </r>
        <r>
          <rPr>
            <b/>
            <sz val="9"/>
            <color indexed="10"/>
            <rFont val="ＭＳ Ｐゴシック"/>
            <family val="3"/>
          </rPr>
          <t xml:space="preserve">（店名変更）
</t>
        </r>
        <r>
          <rPr>
            <b/>
            <sz val="9"/>
            <rFont val="ＭＳ Ｐゴシック"/>
            <family val="3"/>
          </rPr>
          <t>Ｒ3.12
箱崎・吉塚のエリアを一部統合</t>
        </r>
      </text>
    </comment>
    <comment ref="N49" authorId="0">
      <text>
        <r>
          <rPr>
            <b/>
            <sz val="9"/>
            <rFont val="ＭＳ Ｐゴシック"/>
            <family val="3"/>
          </rPr>
          <t>Ｒ3.4
東区　箱崎・吉塚より
分割、新店</t>
        </r>
      </text>
    </comment>
    <comment ref="N48" authorId="0">
      <text>
        <r>
          <rPr>
            <b/>
            <sz val="9"/>
            <rFont val="ＭＳ Ｐゴシック"/>
            <family val="3"/>
          </rPr>
          <t>R2.2
新店（南福岡から分割し新規口座）
R2.11
大橋販売店の一部を吸収の上、店名変更（旧博多南部・南福岡）
R4.3
エリアの一部を大野城北部へ移動
博多南部・南福岡・井尻より店名を変更</t>
        </r>
      </text>
    </comment>
    <comment ref="N47" authorId="0">
      <text>
        <r>
          <rPr>
            <b/>
            <sz val="9"/>
            <rFont val="ＭＳ Ｐゴシック"/>
            <family val="3"/>
          </rPr>
          <t>R2.2
月隈を統合
（130部）</t>
        </r>
      </text>
    </comment>
    <comment ref="N45" authorId="0">
      <text>
        <r>
          <rPr>
            <b/>
            <sz val="9"/>
            <rFont val="ＭＳ Ｐゴシック"/>
            <family val="3"/>
          </rPr>
          <t>Ｒ3.12
博多中央より分割
新店</t>
        </r>
      </text>
    </comment>
    <comment ref="N9" authorId="0">
      <text>
        <r>
          <rPr>
            <b/>
            <sz val="9"/>
            <rFont val="ＭＳ Ｐゴシック"/>
            <family val="3"/>
          </rPr>
          <t>R1.11
新店　箱崎より譲渡
Ｒ4.11
筥松へ一部移動</t>
        </r>
      </text>
    </comment>
    <comment ref="N11" authorId="0">
      <text>
        <r>
          <rPr>
            <b/>
            <sz val="9"/>
            <rFont val="ＭＳ Ｐゴシック"/>
            <family val="3"/>
          </rPr>
          <t>R2.6～
香椎より店名変更</t>
        </r>
      </text>
    </comment>
    <comment ref="N10" authorId="0">
      <text>
        <r>
          <rPr>
            <b/>
            <sz val="9"/>
            <rFont val="ＭＳ Ｐゴシック"/>
            <family val="3"/>
          </rPr>
          <t>R1.11
新店　箱崎より譲渡
R3.12
松田を統合。
多の津より店名変更</t>
        </r>
      </text>
    </comment>
    <comment ref="N8" authorId="0">
      <text>
        <r>
          <rPr>
            <b/>
            <sz val="9"/>
            <rFont val="ＭＳ Ｐゴシック"/>
            <family val="3"/>
          </rPr>
          <t>Ｒ3.12
箱崎・吉塚より分割、新店
Ｒ4.11
箱崎・松島より一部移動</t>
        </r>
      </text>
    </comment>
    <comment ref="G50" authorId="0">
      <text>
        <r>
          <rPr>
            <b/>
            <sz val="9"/>
            <rFont val="ＭＳ Ｐゴシック"/>
            <family val="3"/>
          </rPr>
          <t>Ｒ4.3
春日原（大野城市）より分割　新店
R6.4
廃店
諸岡・春日原・春日へ分割</t>
        </r>
      </text>
    </comment>
    <comment ref="D45" authorId="0">
      <text>
        <r>
          <rPr>
            <sz val="9"/>
            <rFont val="ＭＳ Ｐゴシック"/>
            <family val="3"/>
          </rPr>
          <t xml:space="preserve">Ｒ4.3
月隈大野城白木原へ
一部譲渡
</t>
        </r>
      </text>
    </comment>
    <comment ref="J47" authorId="0">
      <text>
        <r>
          <rPr>
            <b/>
            <sz val="9"/>
            <rFont val="ＭＳ Ｐゴシック"/>
            <family val="3"/>
          </rPr>
          <t>Ｒ4.6
比恵より、博多駅南1.2丁目、博多駅東3丁目移動</t>
        </r>
      </text>
    </comment>
    <comment ref="J9" authorId="0">
      <text>
        <r>
          <rPr>
            <b/>
            <sz val="9"/>
            <rFont val="ＭＳ Ｐゴシック"/>
            <family val="3"/>
          </rPr>
          <t>Ｒ4.10
朝日新聞　70部合売化
R4.11
筥松へ馬出2-4を移動
Ｒ5.10
毎日新聞　100部合売化</t>
        </r>
      </text>
    </comment>
    <comment ref="G35" authorId="0">
      <text>
        <r>
          <rPr>
            <b/>
            <sz val="9"/>
            <rFont val="ＭＳ Ｐゴシック"/>
            <family val="3"/>
          </rPr>
          <t>Ｒ5.4
廃店
2店へ分割
東区エリアは香椎南・筥松（東）へ統合
久山地区は新店（糟屋郡）</t>
        </r>
      </text>
    </comment>
    <comment ref="A34" authorId="0">
      <text>
        <r>
          <rPr>
            <b/>
            <sz val="9"/>
            <rFont val="ＭＳ Ｐゴシック"/>
            <family val="3"/>
          </rPr>
          <t>R5.10
西日本　西戸崎へ合売化</t>
        </r>
      </text>
    </comment>
    <comment ref="A35" authorId="0">
      <text>
        <r>
          <rPr>
            <b/>
            <sz val="9"/>
            <rFont val="ＭＳ Ｐゴシック"/>
            <family val="3"/>
          </rPr>
          <t>R5.10
西日本　箱崎へ合売化</t>
        </r>
      </text>
    </comment>
    <comment ref="J19" authorId="0">
      <text>
        <r>
          <rPr>
            <b/>
            <sz val="9"/>
            <rFont val="ＭＳ Ｐゴシック"/>
            <family val="3"/>
          </rPr>
          <t>Ｒ5.10
毎日新聞　30部合売化
R6.4
朝日新聞　合売化</t>
        </r>
      </text>
    </comment>
    <comment ref="G12" authorId="4">
      <text>
        <r>
          <rPr>
            <b/>
            <sz val="9"/>
            <rFont val="MS P ゴシック"/>
            <family val="3"/>
          </rPr>
          <t>R5.10
新店
香椎南・筥松の一部と久山（粕屋郡）を統合</t>
        </r>
      </text>
    </comment>
    <comment ref="D34" authorId="4">
      <text>
        <r>
          <rPr>
            <b/>
            <sz val="9"/>
            <rFont val="MS P ゴシック"/>
            <family val="3"/>
          </rPr>
          <t>R6.4
西日本　西戸崎へ合売化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J9" authorId="0">
      <text>
        <r>
          <rPr>
            <sz val="9"/>
            <rFont val="ＭＳ Ｐゴシック"/>
            <family val="3"/>
          </rPr>
          <t xml:space="preserve">Ｒ3.5
輝国1.2丁目一部を六本松へ移譲（40部）
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  <r>
          <rPr>
            <sz val="9"/>
            <rFont val="ＭＳ Ｐゴシック"/>
            <family val="3"/>
          </rPr>
          <t xml:space="preserve">
Ｈ２４．１２より、一部を鳥飼へ譲渡
</t>
        </r>
      </text>
    </comment>
    <comment ref="J11" authorId="0">
      <text>
        <r>
          <rPr>
            <b/>
            <sz val="9"/>
            <color indexed="8"/>
            <rFont val="ＭＳ Ｐゴシック"/>
            <family val="3"/>
          </rPr>
          <t>Ｒ4.10
朝日新聞　300部合売化</t>
        </r>
      </text>
    </comment>
    <comment ref="J12" authorId="0">
      <text>
        <r>
          <rPr>
            <b/>
            <sz val="9"/>
            <rFont val="ＭＳ Ｐゴシック"/>
            <family val="3"/>
          </rPr>
          <t>Ｒ3.12
天神・舞鶴より長浜1-3、那の津1-5を移譲
Ｒ4.10
朝日新聞　340部合売化</t>
        </r>
      </text>
    </comment>
    <comment ref="A8" authorId="0">
      <text>
        <r>
          <rPr>
            <sz val="9"/>
            <rFont val="ＭＳ Ｐゴシック"/>
            <family val="3"/>
          </rPr>
          <t>Ｒ3.4
大手門販売店を吸収、
店名変更
（舞鶴販売店⇒舞鶴・大手門）
Ｒ5.11
今川の一部を統合</t>
        </r>
      </text>
    </comment>
    <comment ref="A30" authorId="1">
      <text>
        <r>
          <rPr>
            <b/>
            <sz val="9"/>
            <rFont val="ＭＳ Ｐゴシック"/>
            <family val="3"/>
          </rPr>
          <t>Ｒ4.10
野方・橋本へエリア一部譲渡。
姪ノ浜・生松台より店名変更
R5.4
野方・橋本・生松台より拾六町エリアを統合して姪ノ浜より店名変更
R5.8
野方・橋本・生松台へ拾六町エリアを譲渡して姪ノ浜・拾六町より店名変更</t>
        </r>
      </text>
    </comment>
    <comment ref="J8" authorId="1">
      <text>
        <r>
          <rPr>
            <b/>
            <sz val="9"/>
            <rFont val="ＭＳ Ｐゴシック"/>
            <family val="3"/>
          </rPr>
          <t>Ｒ3.5
輝国1.2丁目一部を小笹
から移譲（40部）
Ｒ4.10
朝日新聞　130部合売化</t>
        </r>
      </text>
    </comment>
    <comment ref="G11" authorId="0">
      <text>
        <r>
          <rPr>
            <sz val="9"/>
            <color indexed="10"/>
            <rFont val="ＭＳ Ｐゴシック"/>
            <family val="3"/>
          </rPr>
          <t>Ｈ２０．７．７より、六本松の一部を吸収</t>
        </r>
        <r>
          <rPr>
            <sz val="9"/>
            <rFont val="ＭＳ Ｐゴシック"/>
            <family val="3"/>
          </rPr>
          <t xml:space="preserve">
Ｈ２６.５．１より
平尾から店名変更
Ｒ3.10
平尾・薬院へ一部移動</t>
        </r>
      </text>
    </comment>
    <comment ref="G10" authorId="0">
      <text>
        <r>
          <rPr>
            <sz val="9"/>
            <rFont val="ＭＳ Ｐゴシック"/>
            <family val="3"/>
          </rPr>
          <t>Ｈ18.2.10より
百道・西新より200枚吸収して
名称を　荒戸・大手門へ改名
Ｈ２６.５．１より
荒戸・大手門から店名変更
R2.12
舞鶴より一部移譲
＊長浜2.3丁目一部、舞鶴3丁目、赤坂1.2丁目
R4.2
分割：平尾薬院へ30部・大濠公園へ170部</t>
        </r>
      </text>
    </comment>
    <comment ref="G30" authorId="0">
      <text>
        <r>
          <rPr>
            <b/>
            <sz val="9"/>
            <color indexed="10"/>
            <rFont val="ＭＳ Ｐゴシック"/>
            <family val="3"/>
          </rPr>
          <t>Ｈ28.10より
710枚を室見・藤崎
から吸収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旧今宿・二見ヶ浦販売店
H18.6.1より
一部志摩販売店へ譲渡
Ｈ26.5.1より
今宿・周船寺東から店名変更
Ｈ27.11より
周船寺の一部を吸収
</t>
        </r>
        <r>
          <rPr>
            <b/>
            <sz val="9"/>
            <rFont val="ＭＳ Ｐゴシック"/>
            <family val="3"/>
          </rPr>
          <t>Ｈ30.5.1より
周船寺へ一部エリアを移譲</t>
        </r>
      </text>
    </comment>
    <comment ref="G31" authorId="0">
      <text>
        <r>
          <rPr>
            <sz val="9"/>
            <color indexed="10"/>
            <rFont val="ＭＳ Ｐゴシック"/>
            <family val="3"/>
          </rPr>
          <t xml:space="preserve">21.10.1より、
四箇田次郎丸の一部を吸収
26.5.1より
野方・西の丘から店名変更
</t>
        </r>
        <r>
          <rPr>
            <b/>
            <sz val="9"/>
            <color indexed="10"/>
            <rFont val="ＭＳ Ｐゴシック"/>
            <family val="3"/>
          </rPr>
          <t xml:space="preserve">
Ｈ30.5.1より
姪浜西を吸収
R1.10.20
野方・橋本より名称変更</t>
        </r>
      </text>
    </comment>
    <comment ref="J33" authorId="1">
      <text>
        <r>
          <rPr>
            <sz val="9"/>
            <rFont val="ＭＳ Ｐゴシック"/>
            <family val="3"/>
          </rPr>
          <t xml:space="preserve">Ｈ24.3より、愛宕を吸収
Ｈ26.6より
姪浜北の一部を吸収
</t>
        </r>
        <r>
          <rPr>
            <b/>
            <sz val="9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Ｈ30.10～
分割縮小</t>
        </r>
      </text>
    </comment>
    <comment ref="J31" authorId="1">
      <text>
        <r>
          <rPr>
            <b/>
            <sz val="9"/>
            <rFont val="ＭＳ Ｐゴシック"/>
            <family val="3"/>
          </rPr>
          <t>Ｒ4.4
九大学研都市を分割。
周船寺とエリア調整
Ｒ4.10
朝日新聞　360部合売化
Ｒ5.10
毎日新聞　90部合売化</t>
        </r>
      </text>
    </comment>
    <comment ref="A31" authorId="2">
      <text>
        <r>
          <rPr>
            <b/>
            <sz val="9"/>
            <rFont val="ＭＳ Ｐゴシック"/>
            <family val="3"/>
          </rPr>
          <t xml:space="preserve">Ｒ4.10
姪ノ浜（生松台）より一部エリアを統合
橋本より店名変更
R5.4
拾六町エリアを姪ノ浜・拾六町へ
野方・橋本より店名変更
R5.8
拾六町エリアを姪ノ浜（拾六町）より移管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Ｈ26.5.1より
周船寺・前原から店名変更
Ｈ27.11.1より
前原東部の一部を吸収
</t>
        </r>
        <r>
          <rPr>
            <b/>
            <sz val="9"/>
            <rFont val="ＭＳ Ｐゴシック"/>
            <family val="3"/>
          </rPr>
          <t>Ｈ30.5.1より
今宿・学研都市より一部
エリアを移譲
Ｒ2.9～
前原南より670部、移譲</t>
        </r>
      </text>
    </comment>
    <comment ref="A10" authorId="1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A9" authorId="1">
      <text>
        <r>
          <rPr>
            <sz val="9"/>
            <color indexed="10"/>
            <rFont val="ＭＳ Ｐゴシック"/>
            <family val="3"/>
          </rPr>
          <t>Ｈ２４．５より、薬院・高砂・平尾を統合して、店名変更
Ｈ２６．３より　六本松の一部を吸収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30" authorId="0">
      <text>
        <r>
          <rPr>
            <b/>
            <sz val="9"/>
            <rFont val="ＭＳ Ｐゴシック"/>
            <family val="3"/>
          </rPr>
          <t>Ｒ3.4
旧「姪浜」・旧「室見」
よりエリアを移譲して
統合。新店
Ｒ4.12
原・野芥へ一部分割</t>
        </r>
      </text>
    </comment>
    <comment ref="D10" authorId="0">
      <text>
        <r>
          <rPr>
            <b/>
            <sz val="9"/>
            <rFont val="ＭＳ Ｐゴシック"/>
            <family val="3"/>
          </rPr>
          <t>Ｒ3.10
今川・六本松より店名変更</t>
        </r>
      </text>
    </comment>
    <comment ref="N11" authorId="0">
      <text>
        <r>
          <rPr>
            <b/>
            <sz val="9"/>
            <rFont val="ＭＳ Ｐゴシック"/>
            <family val="3"/>
          </rPr>
          <t xml:space="preserve">Ｒ3.10
赤坂・薬院の一部を薬院・赤坂へ
店名変更
Ｒ3.12
一部を大手門へ
</t>
        </r>
      </text>
    </comment>
    <comment ref="N16" authorId="0">
      <text>
        <r>
          <rPr>
            <b/>
            <sz val="9"/>
            <rFont val="ＭＳ Ｐゴシック"/>
            <family val="3"/>
          </rPr>
          <t>Ｒ3.10
赤坂・薬院より分割
新店</t>
        </r>
      </text>
    </comment>
    <comment ref="G9" authorId="0">
      <text>
        <r>
          <rPr>
            <b/>
            <sz val="9"/>
            <rFont val="ＭＳ Ｐゴシック"/>
            <family val="3"/>
          </rPr>
          <t>Ｒ3.10
天神・舞鶴より一部移動
Ｒ4.2
小笹より30部移譲</t>
        </r>
      </text>
    </comment>
    <comment ref="J13" authorId="0">
      <text>
        <r>
          <rPr>
            <b/>
            <sz val="9"/>
            <rFont val="ＭＳ Ｐゴシック"/>
            <family val="3"/>
          </rPr>
          <t>Ｒ3.10
天神・渡辺通・舞鶴より分割（新店）
大手門へ長浜1-3、那の津1-5を移譲
Ｒ4.10
朝日新聞　150部合売化</t>
        </r>
      </text>
    </comment>
    <comment ref="J14" authorId="0">
      <text>
        <r>
          <rPr>
            <b/>
            <sz val="9"/>
            <rFont val="ＭＳ Ｐゴシック"/>
            <family val="3"/>
          </rPr>
          <t>Ｒ3.10
赤坂、平尾・薬院、天神・渡辺通・舞鶴の一部を統合（新店）
Ｒ4.10
朝日新聞　560部合売化</t>
        </r>
      </text>
    </comment>
    <comment ref="J37" authorId="2">
      <text>
        <r>
          <rPr>
            <b/>
            <sz val="10"/>
            <color indexed="10"/>
            <rFont val="ＭＳ Ｐゴシック"/>
            <family val="3"/>
          </rPr>
          <t>Ｈ30.10～
上山門より一部接収
Ｒ3.6
拾六町1～3丁目・5丁目を
福重・姪浜西へ移譲
野方1丁目1・2番を吸収</t>
        </r>
      </text>
    </comment>
    <comment ref="J38" authorId="0">
      <text>
        <r>
          <rPr>
            <sz val="9"/>
            <rFont val="ＭＳ Ｐゴシック"/>
            <family val="3"/>
          </rPr>
          <t xml:space="preserve">旧　金武販売店
</t>
        </r>
      </text>
    </comment>
    <comment ref="J36" authorId="0">
      <text>
        <r>
          <rPr>
            <b/>
            <sz val="9"/>
            <rFont val="ＭＳ Ｐゴシック"/>
            <family val="3"/>
          </rPr>
          <t>Ｒ3.6
野方1丁目1番・2番を拾六町へ移譲</t>
        </r>
      </text>
    </comment>
    <comment ref="J35" authorId="0">
      <text>
        <r>
          <rPr>
            <b/>
            <sz val="9"/>
            <rFont val="ＭＳ Ｐゴシック"/>
            <family val="3"/>
          </rPr>
          <t>Ｒ3.6
姪ノ浜西と福重が統合して新店。
拾六町1～3丁目・5丁目を拾六町より接収</t>
        </r>
      </text>
    </comment>
    <comment ref="Q8" authorId="0">
      <text>
        <r>
          <rPr>
            <b/>
            <sz val="9"/>
            <rFont val="ＭＳ Ｐゴシック"/>
            <family val="3"/>
          </rPr>
          <t>Ｒ3.6.3
新エリア
赤坂①と②</t>
        </r>
      </text>
    </comment>
    <comment ref="N8" authorId="0">
      <text>
        <r>
          <rPr>
            <b/>
            <sz val="9"/>
            <rFont val="ＭＳ Ｐゴシック"/>
            <family val="3"/>
          </rPr>
          <t>Ｒ3.12
一部を大手門へ</t>
        </r>
      </text>
    </comment>
    <comment ref="N9" authorId="0">
      <text>
        <r>
          <rPr>
            <b/>
            <sz val="9"/>
            <rFont val="ＭＳ Ｐゴシック"/>
            <family val="3"/>
          </rPr>
          <t>Ｒ3.12
天神・渡辺と舞鶴より一部統合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Ｒ3.12
薬院・けやき通りへ一部移動</t>
        </r>
      </text>
    </comment>
    <comment ref="G8" authorId="0">
      <text>
        <r>
          <rPr>
            <b/>
            <sz val="9"/>
            <rFont val="ＭＳ Ｐゴシック"/>
            <family val="3"/>
          </rPr>
          <t>Ｒ4.2
小笹より170部移譲</t>
        </r>
      </text>
    </comment>
    <comment ref="J32" authorId="0">
      <text>
        <r>
          <rPr>
            <b/>
            <sz val="9"/>
            <rFont val="ＭＳ Ｐゴシック"/>
            <family val="3"/>
          </rPr>
          <t>Ｒ4.4
今宿販売店よりエリア分割して新店
Ｒ4.10
朝日新聞　380部合売化
Ｒ5.10
毎日新聞　80部合売化</t>
        </r>
      </text>
    </comment>
    <comment ref="J30" authorId="0">
      <text>
        <r>
          <rPr>
            <b/>
            <sz val="9"/>
            <rFont val="ＭＳ Ｐゴシック"/>
            <family val="3"/>
          </rPr>
          <t>Ｒ4.4
今宿へ一部エリアを譲渡
Ｒ4.10
朝日新聞　310部合売化
Ｒ5.10
毎日新聞　70部合売化</t>
        </r>
      </text>
    </comment>
    <comment ref="N34" authorId="0">
      <text>
        <r>
          <rPr>
            <b/>
            <sz val="9"/>
            <rFont val="ＭＳ Ｐゴシック"/>
            <family val="3"/>
          </rPr>
          <t>Ｒ3.4
旧「姪浜」・旧「室見」
よりエリアを移譲して
統合。新店</t>
        </r>
      </text>
    </comment>
    <comment ref="N33" authorId="0">
      <text>
        <r>
          <rPr>
            <b/>
            <sz val="9"/>
            <rFont val="ＭＳ Ｐゴシック"/>
            <family val="3"/>
          </rPr>
          <t>Ｒ4.4
今宿学研都市販売店より今宿・周船寺を分割、周船寺北を統合して店名変更</t>
        </r>
      </text>
    </comment>
    <comment ref="N31" authorId="0">
      <text>
        <r>
          <rPr>
            <b/>
            <sz val="9"/>
            <rFont val="ＭＳ Ｐゴシック"/>
            <family val="3"/>
          </rPr>
          <t>Ｒ4.4
今宿・学研都市より分割して新店</t>
        </r>
      </text>
    </comment>
    <comment ref="N32" authorId="1">
      <text>
        <r>
          <rPr>
            <b/>
            <sz val="9"/>
            <rFont val="ＭＳ Ｐゴシック"/>
            <family val="3"/>
          </rPr>
          <t>Ｒ4.4
今宿・学研都市より分割して新店</t>
        </r>
      </text>
    </comment>
    <comment ref="A46" authorId="0">
      <text>
        <r>
          <rPr>
            <b/>
            <sz val="9"/>
            <rFont val="ＭＳ Ｐゴシック"/>
            <family val="3"/>
          </rPr>
          <t>Ｒ4.4
周船寺・九大学研都市より分割（新店）
R5.10
西日本　周船寺へ合売化</t>
        </r>
      </text>
    </comment>
    <comment ref="A47" authorId="0">
      <text>
        <r>
          <rPr>
            <b/>
            <sz val="9"/>
            <rFont val="ＭＳ Ｐゴシック"/>
            <family val="3"/>
          </rPr>
          <t xml:space="preserve">Ｒ4.4
周船寺・九大学研都市より分割（新店）
</t>
        </r>
        <r>
          <rPr>
            <b/>
            <sz val="9"/>
            <color indexed="10"/>
            <rFont val="ＭＳ Ｐゴシック"/>
            <family val="3"/>
          </rPr>
          <t xml:space="preserve">注）旧今宿とはエリアが異なります。
</t>
        </r>
        <r>
          <rPr>
            <b/>
            <sz val="9"/>
            <rFont val="ＭＳ Ｐゴシック"/>
            <family val="3"/>
          </rPr>
          <t>R5.10
西日本　今宿へ合売化</t>
        </r>
      </text>
    </comment>
    <comment ref="A48" authorId="0">
      <text>
        <r>
          <rPr>
            <b/>
            <sz val="9"/>
            <rFont val="ＭＳ Ｐゴシック"/>
            <family val="3"/>
          </rPr>
          <t>Ｒ4.4
今宿より店名変更（新店）
R5.10
西日本　九大学研都市へ合売化</t>
        </r>
      </text>
    </comment>
    <comment ref="A22" authorId="0">
      <text>
        <r>
          <rPr>
            <b/>
            <sz val="9"/>
            <rFont val="ＭＳ Ｐゴシック"/>
            <family val="3"/>
          </rPr>
          <t>R5.11
廃店
舞鶴・大手門と西新・原（11月変更）へ分割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  <author>user010@城戸 武広</author>
  </authors>
  <commentList>
    <comment ref="G31" authorId="0">
      <text>
        <r>
          <rPr>
            <sz val="9"/>
            <rFont val="ＭＳ Ｐゴシック"/>
            <family val="3"/>
          </rPr>
          <t>Ｈ18.2.10より
荒戸大手門へ200枚移動
Ｈ26.5.1より
百道・西新から店名変更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Ｈ２０．１２より野芥南の一部を吸収</t>
        </r>
        <r>
          <rPr>
            <sz val="9"/>
            <rFont val="ＭＳ Ｐゴシック"/>
            <family val="3"/>
          </rPr>
          <t xml:space="preserve">
H２７．１１より
四箇田を吸収して田隈より店名変更</t>
        </r>
      </text>
    </comment>
    <comment ref="N31" authorId="0">
      <text>
        <r>
          <rPr>
            <b/>
            <sz val="9"/>
            <rFont val="ＭＳ Ｐゴシック"/>
            <family val="3"/>
          </rPr>
          <t>Ｒ4.12
原・野芥へ一部分割</t>
        </r>
      </text>
    </comment>
    <comment ref="J36" authorId="0">
      <text>
        <r>
          <rPr>
            <b/>
            <sz val="9"/>
            <rFont val="ＭＳ Ｐゴシック"/>
            <family val="3"/>
          </rPr>
          <t>Ｒ4.4
南庄（廃店）より、原団地エリアを統合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Ｈ17.7.1より
星の原団地より300枚吸収
</t>
        </r>
        <r>
          <rPr>
            <sz val="9"/>
            <color indexed="10"/>
            <rFont val="ＭＳ Ｐゴシック"/>
            <family val="3"/>
          </rPr>
          <t>Ｈ２２．８．３より、次郎丸を吸収して、有田から店名変更
H２７．１１より
野芥を吸収して有田･次郎丸から店名変更</t>
        </r>
      </text>
    </comment>
    <comment ref="J34" authorId="0">
      <text>
        <r>
          <rPr>
            <b/>
            <sz val="9"/>
            <rFont val="ＭＳ Ｐゴシック"/>
            <family val="3"/>
          </rPr>
          <t>Ｒ4.4
南庄（廃店）より、南庄エリアを統合</t>
        </r>
      </text>
    </comment>
    <comment ref="J38" authorId="1">
      <text>
        <r>
          <rPr>
            <b/>
            <sz val="9"/>
            <rFont val="ＭＳ Ｐゴシック"/>
            <family val="3"/>
          </rPr>
          <t>Ｒ2.11
西新北より城西1～3丁目、西新1～5丁目を接収</t>
        </r>
      </text>
    </comment>
    <comment ref="J31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G33" authorId="2">
      <text>
        <r>
          <rPr>
            <sz val="9"/>
            <rFont val="ＭＳ Ｐゴシック"/>
            <family val="3"/>
          </rPr>
          <t>星の原から原西に店名変更
Ｈ26.5.1より
原西から店名変更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原・飯倉を吸収
H17.6.2より
野芥／金山・飯倉でｴﾘｱ調整
Ｈ26.5.1より
荒江・原から店名変更
</t>
        </r>
        <r>
          <rPr>
            <b/>
            <sz val="9"/>
            <color indexed="10"/>
            <rFont val="ＭＳ Ｐゴシック"/>
            <family val="3"/>
          </rPr>
          <t>Ｈ28.10より
1590枚を室見・藤崎
から吸収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Ｈ２１．２より、野芥の一部を吸収
Ｈ２１．１１より、早良平尾から店名変更
H26.5.1より
四箇田・次郎丸を吸収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Ｈ26.5.1より
城南区より移動
西新南から店名変更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 xml:space="preserve">Ｈ２６．１１より
片江から店名変更
</t>
        </r>
        <r>
          <rPr>
            <b/>
            <sz val="9"/>
            <rFont val="ＭＳ Ｐゴシック"/>
            <family val="3"/>
          </rPr>
          <t>Ｈ30.4～
一部エリアを
樋井川へ譲渡
R1.12～
520部増（茶山より420・別府より100）</t>
        </r>
      </text>
    </comment>
    <comment ref="A32" authorId="3">
      <text>
        <r>
          <rPr>
            <b/>
            <sz val="9"/>
            <rFont val="ＭＳ Ｐゴシック"/>
            <family val="3"/>
          </rPr>
          <t>Ｒ5.11
西新・室見より店名変更
原販売店と今川販売店の一部を統合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Ｈ25.4より、弓の馬場の一部を吸収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Ｈ２７．１０.１より
片江を吸収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1">
      <text>
        <r>
          <rPr>
            <sz val="9"/>
            <rFont val="ＭＳ Ｐゴシック"/>
            <family val="3"/>
          </rPr>
          <t>Ｈ25.10より、長住南・やよい坂へ一部譲渡</t>
        </r>
      </text>
    </comment>
    <comment ref="G8" authorId="0">
      <text>
        <r>
          <rPr>
            <sz val="9"/>
            <rFont val="ＭＳ Ｐゴシック"/>
            <family val="3"/>
          </rPr>
          <t>H17.6.2より
荒江・原／金山・飯倉とｴﾘｱ調整</t>
        </r>
        <r>
          <rPr>
            <sz val="9"/>
            <color indexed="14"/>
            <rFont val="ＭＳ Ｐゴシック"/>
            <family val="3"/>
          </rPr>
          <t xml:space="preserve">
Ｈ26.5.1より
田島を吸収</t>
        </r>
      </text>
    </comment>
    <comment ref="G9" authorId="2">
      <text>
        <r>
          <rPr>
            <sz val="9"/>
            <rFont val="ＭＳ Ｐゴシック"/>
            <family val="3"/>
          </rPr>
          <t>飯倉を吸収
H17.6.2より
荒江・原／別府でｴﾘｱ調整
H17.7.3より
西長住200枚吸収
Ｈ26.5.1より
西長住・野芥を吸収</t>
        </r>
      </text>
    </comment>
    <comment ref="D33" authorId="4">
      <text>
        <r>
          <rPr>
            <b/>
            <sz val="9"/>
            <rFont val="ＭＳ Ｐゴシック"/>
            <family val="3"/>
          </rPr>
          <t>Ｈ30.4～
原南部の一部、田隈・野芥の一部、早良と統合し、店名変更
Ｒ4.12
エリア変更
「原西部」「西新中央城南」一部エリアを統合。「早良南」一部エリア分割</t>
        </r>
      </text>
    </comment>
    <comment ref="J9" authorId="4">
      <text>
        <r>
          <rPr>
            <b/>
            <sz val="9"/>
            <rFont val="ＭＳ Ｐゴシック"/>
            <family val="3"/>
          </rPr>
          <t>Ｈ30.4～
茶山と七隈を統合し、
店名変更。
一部を笹丘へ移動</t>
        </r>
      </text>
    </comment>
    <comment ref="J11" authorId="4">
      <text>
        <r>
          <rPr>
            <b/>
            <sz val="9"/>
            <rFont val="ＭＳ Ｐゴシック"/>
            <family val="3"/>
          </rPr>
          <t>Ｈ30.4～
七隈・茶山から一部移動
Ｒ3.2
笹丘より名称名称変更</t>
        </r>
      </text>
    </comment>
    <comment ref="J35" authorId="4">
      <text>
        <r>
          <rPr>
            <b/>
            <sz val="9"/>
            <color indexed="10"/>
            <rFont val="ＭＳ Ｐゴシック"/>
            <family val="3"/>
          </rPr>
          <t>H30.8.3～
有田8丁目を原北から吸収</t>
        </r>
      </text>
    </comment>
    <comment ref="A8" authorId="0">
      <text>
        <r>
          <rPr>
            <b/>
            <sz val="9"/>
            <rFont val="ＭＳ Ｐゴシック"/>
            <family val="3"/>
          </rPr>
          <t>R1.12
福大前へ100部譲渡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0">
      <text>
        <r>
          <rPr>
            <b/>
            <sz val="9"/>
            <rFont val="ＭＳ Ｐゴシック"/>
            <family val="3"/>
          </rPr>
          <t>R1.12～
茶山より180部　移動</t>
        </r>
      </text>
    </comment>
    <comment ref="A11" authorId="4">
      <text>
        <r>
          <rPr>
            <b/>
            <sz val="9"/>
            <rFont val="ＭＳ Ｐゴシック"/>
            <family val="3"/>
          </rPr>
          <t>Ｈ30.4～
福大前から分割</t>
        </r>
      </text>
    </comment>
    <comment ref="N8" authorId="0">
      <text>
        <r>
          <rPr>
            <b/>
            <sz val="9"/>
            <rFont val="ＭＳ Ｐゴシック"/>
            <family val="3"/>
          </rPr>
          <t>Ｒ1.11
福大前・小笹南の一部と長住・桧原を統合
店名変更（旧堤・樋井川）
R2.11
南区　大平寺・柏原を吸収
R4.3
高宮・大橋より一部譲渡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Ｈ19.7より、
田隈・次郎丸から店名変更
</t>
        </r>
        <r>
          <rPr>
            <sz val="9"/>
            <color indexed="10"/>
            <rFont val="ＭＳ Ｐゴシック"/>
            <family val="3"/>
          </rPr>
          <t>Ｈ２１．２より、野芥の一部を吸収
Ｈ２１．１０より、四箇田次郎丸の一部を吸収
H26.5.1より
原南・野芥から店名変更
R2.7～
野芥・次郎丸へ店名変更</t>
        </r>
      </text>
    </comment>
    <comment ref="J37" authorId="0">
      <text>
        <r>
          <rPr>
            <b/>
            <sz val="9"/>
            <rFont val="ＭＳ Ｐゴシック"/>
            <family val="3"/>
          </rPr>
          <t>Ｒ2.11
西新北より西新6.7丁目・百道1・百道浜1～4丁目を接収</t>
        </r>
      </text>
    </comment>
    <comment ref="J39" authorId="0">
      <text>
        <r>
          <rPr>
            <sz val="9"/>
            <color indexed="14"/>
            <rFont val="ＭＳ Ｐゴシック"/>
            <family val="3"/>
          </rPr>
          <t>Ｈ17.7.1より
星の原団地より1600枚吸収</t>
        </r>
      </text>
    </comment>
    <comment ref="N33" authorId="4">
      <text>
        <r>
          <rPr>
            <b/>
            <sz val="9"/>
            <rFont val="ＭＳ Ｐゴシック"/>
            <family val="3"/>
          </rPr>
          <t>Ｈ30.4～
四箇・重留のエリアを吸収し、田隈・野芥から店名変更
Ｒ1.11
福大前・小笹南の一部と梅林賀茂を統合
店名変更：旧田隈・重留
Ｒ4.12
姪浜室見・原野芥より一部エリアを
統合</t>
        </r>
      </text>
    </comment>
    <comment ref="N32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D9" authorId="4">
      <text>
        <r>
          <rPr>
            <b/>
            <sz val="9"/>
            <rFont val="ＭＳ Ｐゴシック"/>
            <family val="3"/>
          </rPr>
          <t>H30.4～
田隈・野芥と原南部の一部を吸収し新店
Ｒ4.12
店名変更（旧七隈・梅林）
早良南へ一部エリアを分割</t>
        </r>
      </text>
    </comment>
    <comment ref="D31" authorId="0">
      <text>
        <r>
          <rPr>
            <b/>
            <sz val="9"/>
            <rFont val="ＭＳ Ｐゴシック"/>
            <family val="3"/>
          </rPr>
          <t>Ｒ3.10
鳥飼・別府（城南区）を統合
旧西新・原より店名変更
Ｒ4.12
「原・野芥」へ一部エリア分割</t>
        </r>
      </text>
    </comment>
    <comment ref="D32" authorId="0">
      <text>
        <r>
          <rPr>
            <b/>
            <sz val="9"/>
            <rFont val="ＭＳ Ｐゴシック"/>
            <family val="3"/>
          </rPr>
          <t>Ｒ4.12
「原・野芥」へ一部エリア分割</t>
        </r>
      </text>
    </comment>
    <comment ref="A10" authorId="0">
      <text>
        <r>
          <rPr>
            <b/>
            <sz val="9"/>
            <rFont val="ＭＳ Ｐゴシック"/>
            <family val="3"/>
          </rPr>
          <t xml:space="preserve">Ｒ5.2
朝日新聞　梅林を統合（100部）
</t>
        </r>
      </text>
    </comment>
    <comment ref="A33" authorId="0">
      <text>
        <r>
          <rPr>
            <b/>
            <sz val="9"/>
            <rFont val="ＭＳ Ｐゴシック"/>
            <family val="3"/>
          </rPr>
          <t xml:space="preserve">Ｒ5.2
朝日新聞　早良南を統合（350部）
</t>
        </r>
      </text>
    </comment>
    <comment ref="D23" authorId="0">
      <text>
        <r>
          <rPr>
            <b/>
            <sz val="9"/>
            <rFont val="ＭＳ Ｐゴシック"/>
            <family val="3"/>
          </rPr>
          <t>Ｒ4.12
新店
「原・野芥」旧「七隈・梅林」より一部エリアを統合
Ｒ5.2
廃店　
毎日新聞　梅林へ統合</t>
        </r>
      </text>
    </comment>
    <comment ref="D55" authorId="4">
      <text>
        <r>
          <rPr>
            <b/>
            <sz val="9"/>
            <rFont val="ＭＳ Ｐゴシック"/>
            <family val="3"/>
          </rPr>
          <t>Ｒ4.12
新店
「原・野芥」を分割
Ｒ5.2
廃店　
毎日新聞　田隈へ統合</t>
        </r>
      </text>
    </comment>
    <comment ref="D8" authorId="5">
      <text>
        <r>
          <rPr>
            <b/>
            <sz val="9"/>
            <rFont val="MS P ゴシック"/>
            <family val="3"/>
          </rPr>
          <t>R5.10
店名変更
田島・長尾より変更
堤・樋井川を統合</t>
        </r>
      </text>
    </comment>
    <comment ref="A55" authorId="3">
      <text>
        <r>
          <rPr>
            <b/>
            <sz val="9"/>
            <rFont val="ＭＳ Ｐゴシック"/>
            <family val="3"/>
          </rPr>
          <t>Ｒ5.11
廃店
西新・原へ統合</t>
        </r>
      </text>
    </comment>
    <comment ref="D22" authorId="5">
      <text>
        <r>
          <rPr>
            <b/>
            <sz val="9"/>
            <rFont val="MS P ゴシック"/>
            <family val="3"/>
          </rPr>
          <t>R5.10
廃店
田島・長尾へ統合
＊田島長尾堤樋井川販売店へ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  <author>PC-222_k-fujisao</author>
    <author>user010@城戸 武広</author>
  </authors>
  <commentList>
    <comment ref="G9" authorId="0">
      <text>
        <r>
          <rPr>
            <sz val="9"/>
            <color indexed="8"/>
            <rFont val="ＭＳ Ｐゴシック"/>
            <family val="3"/>
          </rPr>
          <t>Ｈ19.11より、大橋東部を吸収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Ｈ20.4.17より
一部大橋東部へ分割
Ｈ26.5.1より
大橋東部を吸収</t>
        </r>
      </text>
    </comment>
    <comment ref="J41" authorId="0">
      <text>
        <r>
          <rPr>
            <sz val="9"/>
            <color indexed="10"/>
            <rFont val="ＭＳ Ｐゴシック"/>
            <family val="3"/>
          </rPr>
          <t>Ｈ２１．３より、春日光町の一部を吸収
Ｈ２７．３より
春日大谷を吸収
H２７．１１より
春日北を吸収して店名変更
Ｒ1.9～
春日販売店を統合
紅葉ヶ丘西・春日北部を店名変更</t>
        </r>
      </text>
    </comment>
    <comment ref="N59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Ｈ２１．７より、大野城の一部７０枚を吸収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G8" authorId="0">
      <text>
        <r>
          <rPr>
            <sz val="9"/>
            <color indexed="10"/>
            <rFont val="ＭＳ Ｐゴシック"/>
            <family val="3"/>
          </rPr>
          <t>Ｈ２１．１２より、長住の</t>
        </r>
        <r>
          <rPr>
            <sz val="10"/>
            <color indexed="10"/>
            <rFont val="ＭＳ Ｐゴシック"/>
            <family val="3"/>
          </rPr>
          <t xml:space="preserve">一部９２０枚を吸収
Ｈ26.5.1より
野間から店名変更
</t>
        </r>
      </text>
    </comment>
    <comment ref="J61" authorId="0">
      <text>
        <r>
          <rPr>
            <sz val="9"/>
            <rFont val="ＭＳ Ｐゴシック"/>
            <family val="3"/>
          </rPr>
          <t>旧　平野台販売店
H２７．５より
南ヶ丘の一部を吸収</t>
        </r>
      </text>
    </comment>
    <comment ref="J59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Ｈ２３．２より、弥永・警弥郷の春日市を吸収
Ｈ２６．２より
白木原の一部を吸収して春日より店名変更
</t>
        </r>
        <r>
          <rPr>
            <b/>
            <sz val="9"/>
            <rFont val="ＭＳ Ｐゴシック"/>
            <family val="3"/>
          </rPr>
          <t>Ｈ30.4～
春日公園から店名変更</t>
        </r>
      </text>
    </comment>
    <comment ref="A41" authorId="1">
      <text>
        <r>
          <rPr>
            <b/>
            <sz val="9"/>
            <rFont val="ＭＳ Ｐゴシック"/>
            <family val="3"/>
          </rPr>
          <t>Ｒ5.3
エリア一部を井尻南へ譲渡</t>
        </r>
        <r>
          <rPr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3" authorId="1">
      <text>
        <r>
          <rPr>
            <b/>
            <sz val="9"/>
            <rFont val="ＭＳ Ｐゴシック"/>
            <family val="3"/>
          </rPr>
          <t>Ｒ4.9
エリア一部を井尻南へ譲渡
Ｒ5.3
エリア一部を井尻へ譲渡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Ｈ26.5～
春日西部から店名変更
H27.11～
那珂川を吸収して
春日西から店名変更
</t>
        </r>
        <r>
          <rPr>
            <b/>
            <sz val="10"/>
            <color indexed="10"/>
            <rFont val="ＭＳ Ｐゴシック"/>
            <family val="3"/>
          </rPr>
          <t xml:space="preserve">
Ｈ30.10.4～
那珂川を分割し
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Ｈ19.5.18より　
弥永東から店名変更
Ｈ２１．２より、井尻南の一部を吸収
弥永から弥永横手へ変更</t>
        </r>
        <r>
          <rPr>
            <sz val="9"/>
            <color indexed="10"/>
            <rFont val="ＭＳ Ｐゴシック"/>
            <family val="3"/>
          </rPr>
          <t xml:space="preserve">
Ｈ２５．５．８より井尻の一部を吸収
Ｈ26.5.1より
博多南駅東を吸収して
弥永・横手から店名変更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Ｈ２６．４より
大橋南部から店名変更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旧花畑販売店
</t>
        </r>
        <r>
          <rPr>
            <sz val="9"/>
            <color indexed="10"/>
            <rFont val="ＭＳ Ｐゴシック"/>
            <family val="3"/>
          </rPr>
          <t xml:space="preserve">Ｈ２１．１２より、長住の一部８３０枚を吸収して、東長住から店名変更
</t>
        </r>
      </text>
    </comment>
    <comment ref="J12" authorId="0">
      <text>
        <r>
          <rPr>
            <b/>
            <sz val="9"/>
            <rFont val="ＭＳ Ｐゴシック"/>
            <family val="3"/>
          </rPr>
          <t xml:space="preserve">R4.8
長住南・やよい坂より、一部エリアを統合
R5.11
老司・鶴田より、一部エリアを統合
</t>
        </r>
      </text>
    </comment>
    <comment ref="J13" authorId="0">
      <text>
        <r>
          <rPr>
            <b/>
            <sz val="9"/>
            <rFont val="ＭＳ Ｐゴシック"/>
            <family val="3"/>
          </rPr>
          <t>R5.11
老司・鶴田より、一部エリアを統合
R6.4
井尻南・弥永・老司から一部エリア（向新町）を統合</t>
        </r>
      </text>
    </comment>
    <comment ref="J14" authorId="0">
      <text>
        <r>
          <rPr>
            <sz val="9"/>
            <rFont val="ＭＳ Ｐゴシック"/>
            <family val="3"/>
          </rPr>
          <t>Ｈ２１．４より、塩原の一部を吸収
Ｈ２７．３．１より
井尻の一部を吸収して
大橋より店名変更</t>
        </r>
      </text>
    </comment>
    <comment ref="J15" authorId="0">
      <text>
        <r>
          <rPr>
            <b/>
            <sz val="9"/>
            <rFont val="ＭＳ Ｐゴシック"/>
            <family val="3"/>
          </rPr>
          <t>R4.8
長住南・やよい坂より、一部エリアを統合
R4.9
野多目4-6を老司・鶴田へ譲渡
R5.11
老司・鶴田より、一部エリアを統合
R6.2
井尻南・弥永より店名変更
R6.4
三宅へ一部エリア（向新町）を譲渡</t>
        </r>
      </text>
    </comment>
    <comment ref="J60" authorId="2">
      <text>
        <r>
          <rPr>
            <sz val="9"/>
            <rFont val="ＭＳ Ｐゴシック"/>
            <family val="3"/>
          </rPr>
          <t xml:space="preserve">H２７．５より
南ヶ丘の一部を吸収
</t>
        </r>
      </text>
    </comment>
    <comment ref="N60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61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Ｈ19.11より
高宮から店名変更。
市崎を吸収
</t>
        </r>
        <r>
          <rPr>
            <sz val="9"/>
            <color indexed="10"/>
            <rFont val="ＭＳ Ｐゴシック"/>
            <family val="3"/>
          </rPr>
          <t>H20.11.1より
旧那の川・大楠から一部吸収後、店名高宮・市崎から、高宮・大楠へ変更
Ｈ27.10.14より
小笹、野間･大池より一部を吸収して高宮･大楠から店名変更</t>
        </r>
      </text>
    </comment>
    <comment ref="D10" authorId="0">
      <text>
        <r>
          <rPr>
            <sz val="9"/>
            <color indexed="14"/>
            <rFont val="ＭＳ Ｐゴシック"/>
            <family val="3"/>
          </rPr>
          <t>Ｈ27.10.14より
野間･大池から一部を
吸収して大橋･塩原から
店名変更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Ｈ20.10.1より　
弥永から　弥永・警弥郷へ店名変更と、一部エリアを　井尻・横手へ分割
</t>
        </r>
        <r>
          <rPr>
            <sz val="9"/>
            <color indexed="10"/>
            <rFont val="ＭＳ Ｐゴシック"/>
            <family val="3"/>
          </rPr>
          <t>Ｈ２３．２より、春日市を春日へ譲渡</t>
        </r>
      </text>
    </comment>
    <comment ref="A60" authorId="3">
      <text>
        <r>
          <rPr>
            <b/>
            <sz val="10"/>
            <rFont val="ＭＳ Ｐゴシック"/>
            <family val="3"/>
          </rPr>
          <t>Ｒ1.8.1～
雑餉隈より330部譲渡（大野城市エリア）
Ｒ5.3
エリア一部を井尻南へ譲渡</t>
        </r>
      </text>
    </comment>
    <comment ref="D59" authorId="3">
      <text>
        <r>
          <rPr>
            <b/>
            <sz val="9"/>
            <rFont val="ＭＳ Ｐゴシック"/>
            <family val="3"/>
          </rPr>
          <t>H30.7.1～
南ヶ丘を吸収
Ｒ2.4～
博多区　月隈・空港前を統合
Ｒ4.3～博多南部の一部エリアを統合</t>
        </r>
      </text>
    </comment>
    <comment ref="J42" authorId="3">
      <text>
        <r>
          <rPr>
            <sz val="9"/>
            <rFont val="ＭＳ Ｐゴシック"/>
            <family val="3"/>
          </rPr>
          <t>Ｈ30.10～
春日紅葉丘東の一部
を吸収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Ｒ1.7.1～
弥永販売店が井尻へ南区部分を移譲、春日市エリアのみとなり春日市へ移動
</t>
        </r>
      </text>
    </comment>
    <comment ref="A8" authorId="3">
      <text>
        <r>
          <rPr>
            <sz val="9"/>
            <rFont val="ＭＳ Ｐゴシック"/>
            <family val="3"/>
          </rPr>
          <t>Ｈ31.4～
野間･高宮、博多駅南の一部を吸収し、大橋東部から店名変更</t>
        </r>
      </text>
    </comment>
    <comment ref="A9" authorId="1">
      <text>
        <r>
          <rPr>
            <b/>
            <sz val="9"/>
            <rFont val="ＭＳ Ｐゴシック"/>
            <family val="3"/>
          </rPr>
          <t>R1.7.1
弥永より南区分、150部移譲
Ｒ1.8.1
雑餉隈より170部移譲（博多区エリア）
Ｒ4.3
井尻南を分割
R5.3
春日北部より30部移譲（南区エリア）</t>
        </r>
      </text>
    </comment>
    <comment ref="A13" authorId="1">
      <text>
        <r>
          <rPr>
            <sz val="9"/>
            <rFont val="ＭＳ Ｐゴシック"/>
            <family val="3"/>
          </rPr>
          <t>Ｈ２３．１１より、老司を吸収</t>
        </r>
      </text>
    </comment>
    <comment ref="A14" authorId="2">
      <text>
        <r>
          <rPr>
            <sz val="9"/>
            <rFont val="ＭＳ Ｐゴシック"/>
            <family val="3"/>
          </rPr>
          <t>Ｈ27.11より
花畑を吸収</t>
        </r>
      </text>
    </comment>
    <comment ref="N41" authorId="0">
      <text>
        <r>
          <rPr>
            <b/>
            <sz val="9"/>
            <rFont val="ＭＳ Ｐゴシック"/>
            <family val="3"/>
          </rPr>
          <t>R2.2
博多区　博多駅南の一部を統合
R2.11
大橋販売店の一部を吸収</t>
        </r>
      </text>
    </comment>
    <comment ref="N63" authorId="0">
      <text>
        <r>
          <rPr>
            <b/>
            <sz val="9"/>
            <rFont val="ＭＳ Ｐゴシック"/>
            <family val="3"/>
          </rPr>
          <t>R2.2～
博多区　南福岡より分割の上、新店
Ｒ4.3
博多南部・南福岡・井尻よりエリアの一部を移譲</t>
        </r>
      </text>
    </comment>
    <comment ref="J11" authorId="0">
      <text>
        <r>
          <rPr>
            <b/>
            <sz val="9"/>
            <rFont val="ＭＳ Ｐゴシック"/>
            <family val="3"/>
          </rPr>
          <t>Ｒ2.4～
中央区　平尾・薬院よりエリア譲渡（930部）
Ｒ2.6～
大楠より店名変更</t>
        </r>
      </text>
    </comment>
    <comment ref="N8" authorId="0">
      <text>
        <r>
          <rPr>
            <b/>
            <sz val="9"/>
            <rFont val="ＭＳ Ｐゴシック"/>
            <family val="3"/>
          </rPr>
          <t>Ｒ1.10
高宮販売店が長住販売店を統合。
店名変更
R2.11
大橋販売店の一部を吸収の上、店名変更（旧高宮・長住）
R4.3
城南（城南区）へ一部譲渡
Ｒ4.8
鶴田へ一部譲渡</t>
        </r>
      </text>
    </comment>
    <comment ref="N9" authorId="0">
      <text>
        <r>
          <rPr>
            <b/>
            <sz val="10"/>
            <color indexed="10"/>
            <rFont val="ＭＳ Ｐゴシック"/>
            <family val="3"/>
          </rPr>
          <t>Ｈ30.10～　新店
大橋から一部移動</t>
        </r>
      </text>
    </comment>
    <comment ref="N10" authorId="0">
      <text>
        <r>
          <rPr>
            <b/>
            <sz val="9"/>
            <rFont val="ＭＳ Ｐゴシック"/>
            <family val="3"/>
          </rPr>
          <t>R2.11　新店
大橋販売店の一部を吸収
Ｒ4.8
高宮・大橋の一部を吸収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Ｒ4.3
南福岡駅前（博多区）を分割
R6.4
南福岡駅前の一部を統合</t>
        </r>
      </text>
    </comment>
    <comment ref="A10" authorId="0">
      <text>
        <r>
          <rPr>
            <b/>
            <sz val="9"/>
            <rFont val="ＭＳ Ｐゴシック"/>
            <family val="3"/>
          </rPr>
          <t>Ｒ4.3
井尻より分割（新店）
R4.9
春日北部より一部を統合
Ｒ5.3
春日原・大野東部より一部エリア移譲（博多区エリア）</t>
        </r>
      </text>
    </comment>
    <comment ref="J62" authorId="4">
      <text>
        <r>
          <rPr>
            <b/>
            <sz val="9"/>
            <rFont val="MS P ゴシック"/>
            <family val="3"/>
          </rPr>
          <t>R5.11
新店
春日原（春日市）・大野城東・春日原東が統合</t>
        </r>
      </text>
    </comment>
    <comment ref="J33" authorId="0">
      <text>
        <r>
          <rPr>
            <b/>
            <sz val="9"/>
            <rFont val="ＭＳ Ｐゴシック"/>
            <family val="3"/>
          </rPr>
          <t>R4.8
長住南・やよい坂より、一部エリアを統合
店名を野多目・老司より変更
R4.9
井尻南・弥永より野多目4-6を統合　　老司より店名変更
R5.11
廃店
花畑・長住、井尻南・弥永、三宅へ分割</t>
        </r>
      </text>
    </comment>
    <comment ref="J51" authorId="4">
      <text>
        <r>
          <rPr>
            <b/>
            <sz val="9"/>
            <rFont val="MS P ゴシック"/>
            <family val="3"/>
          </rPr>
          <t>R5.11
廃店
春日原・大野城（新店　大野城市）へ統合</t>
        </r>
      </text>
    </comment>
    <comment ref="J68" authorId="4">
      <text>
        <r>
          <rPr>
            <b/>
            <sz val="9"/>
            <rFont val="MS P ゴシック"/>
            <family val="3"/>
          </rPr>
          <t>R5.11
廃店
春日原・大野城（新店　大野城市）へ統合</t>
        </r>
      </text>
    </comment>
    <comment ref="J69" authorId="4">
      <text>
        <r>
          <rPr>
            <b/>
            <sz val="9"/>
            <rFont val="MS P ゴシック"/>
            <family val="3"/>
          </rPr>
          <t>R5.11
廃店
春日原・大野城（新店　大野城市）へ統合</t>
        </r>
      </text>
    </comment>
    <comment ref="Q25" authorId="4">
      <text>
        <r>
          <rPr>
            <b/>
            <sz val="9"/>
            <rFont val="MS P ゴシック"/>
            <family val="3"/>
          </rPr>
          <t>R6.4
新エリア</t>
        </r>
      </text>
    </comment>
    <comment ref="Q26" authorId="4">
      <text>
        <r>
          <rPr>
            <b/>
            <sz val="9"/>
            <rFont val="MS P ゴシック"/>
            <family val="3"/>
          </rPr>
          <t>R6.4
新エリア</t>
        </r>
      </text>
    </comment>
    <comment ref="Q27" authorId="4">
      <text>
        <r>
          <rPr>
            <b/>
            <sz val="9"/>
            <rFont val="MS P ゴシック"/>
            <family val="3"/>
          </rPr>
          <t>R6.4
新エリア</t>
        </r>
      </text>
    </comment>
    <comment ref="Q28" authorId="4">
      <text>
        <r>
          <rPr>
            <b/>
            <sz val="9"/>
            <rFont val="MS P ゴシック"/>
            <family val="3"/>
          </rPr>
          <t>R6.4
新エリア</t>
        </r>
      </text>
    </comment>
    <comment ref="Q29" authorId="4">
      <text>
        <r>
          <rPr>
            <b/>
            <sz val="9"/>
            <rFont val="MS P ゴシック"/>
            <family val="3"/>
          </rPr>
          <t>R6.4
新エリア</t>
        </r>
      </text>
    </comment>
    <comment ref="G60" authorId="4">
      <text>
        <r>
          <rPr>
            <b/>
            <sz val="9"/>
            <rFont val="MS P ゴシック"/>
            <family val="3"/>
          </rPr>
          <t>R6.4
春日へ一部エリアを移行</t>
        </r>
      </text>
    </comment>
    <comment ref="G41" authorId="4">
      <text>
        <r>
          <rPr>
            <b/>
            <sz val="9"/>
            <rFont val="MS P ゴシック"/>
            <family val="3"/>
          </rPr>
          <t>R6.4
南福岡駅前・春日原・南ヶ丘の一部を統合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株式会社　毎日メディアサービス</author>
    <author>PC-222_k-fujisao</author>
    <author>DEFAULT</author>
    <author>user010@城戸 武広</author>
  </authors>
  <commentList>
    <comment ref="J40" authorId="0">
      <text>
        <r>
          <rPr>
            <sz val="9"/>
            <rFont val="ＭＳ Ｐゴシック"/>
            <family val="3"/>
          </rPr>
          <t>H17.6.1より
那珂川南を吸収
Ｈ26.11より
那珂川東を吸収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H17.11より
筑紫野販売店と統合
</t>
        </r>
      </text>
    </comment>
    <comment ref="G26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N51" authorId="0">
      <text>
        <r>
          <rPr>
            <b/>
            <sz val="10"/>
            <rFont val="ＭＳ Ｐゴシック"/>
            <family val="3"/>
          </rPr>
          <t>Ｒ3.12
粕屋仲原を統合
Ｒ4.11
長者原より一部移動</t>
        </r>
      </text>
    </comment>
    <comment ref="A52" authorId="0">
      <text>
        <r>
          <rPr>
            <sz val="9"/>
            <color indexed="10"/>
            <rFont val="ＭＳ Ｐゴシック"/>
            <family val="3"/>
          </rPr>
          <t>Ｈ２２．１１より、宇美東部を統合Ｈ２４．１２より諸岡の一部を吸収</t>
        </r>
      </text>
    </comment>
    <comment ref="J8" authorId="1">
      <text>
        <r>
          <rPr>
            <b/>
            <sz val="9"/>
            <rFont val="ＭＳ Ｐゴシック"/>
            <family val="3"/>
          </rPr>
          <t>Ｒ4.10
朝日新聞　490部合売化
R5.7
筑紫販売店の一部を
統合</t>
        </r>
      </text>
    </comment>
    <comment ref="J9" authorId="1">
      <text>
        <r>
          <rPr>
            <b/>
            <sz val="9"/>
            <rFont val="ＭＳ Ｐゴシック"/>
            <family val="3"/>
          </rPr>
          <t>Ｒ4.10
朝日新聞　370部合売化</t>
        </r>
      </text>
    </comment>
    <comment ref="N8" authorId="1">
      <text>
        <r>
          <rPr>
            <b/>
            <sz val="9"/>
            <rFont val="ＭＳ Ｐゴシック"/>
            <family val="3"/>
          </rPr>
          <t>R5.7
筑紫販売店の一部を
統合</t>
        </r>
      </text>
    </comment>
    <comment ref="N10" authorId="1">
      <text>
        <r>
          <rPr>
            <sz val="9"/>
            <rFont val="ＭＳ Ｐゴシック"/>
            <family val="3"/>
          </rPr>
          <t>Ｈ２４．６より、二日市紫に７０部を吸収</t>
        </r>
      </text>
    </comment>
    <comment ref="A53" authorId="1">
      <text>
        <r>
          <rPr>
            <sz val="9"/>
            <rFont val="ＭＳ Ｐゴシック"/>
            <family val="3"/>
          </rPr>
          <t>Ｈ24.11より、志免を統合して原町より店名変更</t>
        </r>
      </text>
    </comment>
    <comment ref="N58" authorId="0">
      <text>
        <r>
          <rPr>
            <b/>
            <sz val="9"/>
            <rFont val="ＭＳ Ｐゴシック"/>
            <family val="3"/>
          </rPr>
          <t>Ｒ4.11
原町へ一部移動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N55" authorId="0">
      <text>
        <r>
          <rPr>
            <sz val="9"/>
            <color indexed="10"/>
            <rFont val="ＭＳ Ｐゴシック"/>
            <family val="3"/>
          </rPr>
          <t>Ｈ２１．８より、須恵の一部を吸収</t>
        </r>
        <r>
          <rPr>
            <sz val="9"/>
            <rFont val="ＭＳ Ｐゴシック"/>
            <family val="3"/>
          </rPr>
          <t xml:space="preserve">
Ｈ２６．２より
上須恵を吸収して
須恵旅石から店名変更</t>
        </r>
      </text>
    </comment>
    <comment ref="J41" authorId="0">
      <text>
        <r>
          <rPr>
            <b/>
            <sz val="9"/>
            <rFont val="ＭＳ Ｐゴシック"/>
            <family val="3"/>
          </rPr>
          <t>H25.11より
那珂川南を吸収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1" authorId="0">
      <text>
        <r>
          <rPr>
            <b/>
            <sz val="9"/>
            <rFont val="ＭＳ Ｐゴシック"/>
            <family val="3"/>
          </rPr>
          <t>Ｒ4.10
朝日新聞　420部合売化
R5.7
筑紫販売店の一部を
統合
Ｒ5.8
筑前町朝日と二の一部を筑紫野南へ移動（美しが丘の筑前町全域）</t>
        </r>
      </text>
    </comment>
    <comment ref="A40" authorId="0">
      <text>
        <r>
          <rPr>
            <b/>
            <sz val="9"/>
            <rFont val="ＭＳ Ｐゴシック"/>
            <family val="3"/>
          </rPr>
          <t>H26.11より
松の木を吸収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0">
      <text>
        <r>
          <rPr>
            <b/>
            <sz val="9"/>
            <rFont val="ＭＳ Ｐゴシック"/>
            <family val="3"/>
          </rPr>
          <t>Ｒ4.10
朝日新聞　760部合売化</t>
        </r>
      </text>
    </comment>
    <comment ref="N9" authorId="0">
      <text>
        <r>
          <rPr>
            <b/>
            <sz val="9"/>
            <rFont val="ＭＳ Ｐゴシック"/>
            <family val="3"/>
          </rPr>
          <t>Ｈ26.11より
二日市御笠を吸収
H２７．１１より
大宰府南を吸収して
朝倉街道から店名変更</t>
        </r>
      </text>
    </comment>
    <comment ref="J54" authorId="0">
      <text>
        <r>
          <rPr>
            <b/>
            <sz val="9"/>
            <rFont val="ＭＳ Ｐゴシック"/>
            <family val="3"/>
          </rPr>
          <t>Ｒ4.10
朝日新聞　440部合売化</t>
        </r>
      </text>
    </comment>
    <comment ref="N56" authorId="0">
      <text>
        <r>
          <rPr>
            <b/>
            <sz val="9"/>
            <rFont val="ＭＳ Ｐゴシック"/>
            <family val="3"/>
          </rPr>
          <t>Ｈ２７．２より
宇美東を吸収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1" authorId="2">
      <text>
        <r>
          <rPr>
            <sz val="9"/>
            <rFont val="ＭＳ Ｐゴシック"/>
            <family val="3"/>
          </rPr>
          <t xml:space="preserve">Ｈ２７．１２.１より
篠栗より店名変更
</t>
        </r>
      </text>
    </comment>
    <comment ref="J12" authorId="3">
      <text>
        <r>
          <rPr>
            <b/>
            <sz val="9"/>
            <rFont val="ＭＳ Ｐゴシック"/>
            <family val="3"/>
          </rPr>
          <t>Ｒ3.11
朝日新聞　筑前より100部を吸収　　
Ｒ5.8
美しが丘より、筑前町朝日と二の一部を統合
プラス日経10部を統合</t>
        </r>
      </text>
    </comment>
    <comment ref="N26" authorId="2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J61" authorId="4">
      <text>
        <r>
          <rPr>
            <b/>
            <sz val="9"/>
            <rFont val="ＭＳ Ｐゴシック"/>
            <family val="3"/>
          </rPr>
          <t>Ｈ30.2～
新宮東を統合</t>
        </r>
      </text>
    </comment>
    <comment ref="J56" authorId="4">
      <text>
        <r>
          <rPr>
            <b/>
            <sz val="9"/>
            <rFont val="ＭＳ Ｐゴシック"/>
            <family val="3"/>
          </rPr>
          <t>Ｈ30.2～
志免西、志免南を統合
Ｒ4.10
朝日新聞　310部合売化</t>
        </r>
      </text>
    </comment>
    <comment ref="N54" authorId="4">
      <text>
        <r>
          <rPr>
            <sz val="9"/>
            <rFont val="ＭＳ Ｐゴシック"/>
            <family val="3"/>
          </rPr>
          <t>Ｈ30.2～
志免西、志免南を統合</t>
        </r>
      </text>
    </comment>
    <comment ref="G40" authorId="4">
      <text>
        <r>
          <rPr>
            <b/>
            <sz val="9"/>
            <color indexed="10"/>
            <rFont val="ＭＳ Ｐゴシック"/>
            <family val="3"/>
          </rPr>
          <t>Ｈ30.10.4～
春日西・那珂川
（春日市）より分離</t>
        </r>
      </text>
    </comment>
    <comment ref="G8" authorId="4">
      <text>
        <r>
          <rPr>
            <b/>
            <sz val="9"/>
            <rFont val="ＭＳ Ｐゴシック"/>
            <family val="3"/>
          </rPr>
          <t>Ｒ4.5
二日市南の一部を統合</t>
        </r>
      </text>
    </comment>
    <comment ref="G25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A8" authorId="5">
      <text>
        <r>
          <rPr>
            <b/>
            <sz val="9"/>
            <rFont val="ＭＳ Ｐゴシック"/>
            <family val="3"/>
          </rPr>
          <t>Ｒ2.9～
二日市西部より10部移譲
Ｒ3.11
二日市西部を統合
R6.3
筑前町より、筑前町二・朝日を
統合</t>
        </r>
      </text>
    </comment>
    <comment ref="A25" authorId="0">
      <text>
        <r>
          <rPr>
            <b/>
            <sz val="9"/>
            <rFont val="ＭＳ Ｐゴシック"/>
            <family val="3"/>
          </rPr>
          <t>R2.11.10～
水城を統合
R3.2.1～
水城を分割</t>
        </r>
      </text>
    </comment>
    <comment ref="A26" authorId="0">
      <text>
        <r>
          <rPr>
            <b/>
            <sz val="9"/>
            <rFont val="ＭＳ Ｐゴシック"/>
            <family val="3"/>
          </rPr>
          <t>R2.11.10～
大宰府へ統合
Ｒ3.2.1～
太宰府・水城より分割</t>
        </r>
      </text>
    </comment>
    <comment ref="D25" authorId="0">
      <text>
        <r>
          <rPr>
            <b/>
            <sz val="9"/>
            <rFont val="ＭＳ Ｐゴシック"/>
            <family val="3"/>
          </rPr>
          <t>Ｒ3.11
新店　
太宰府北部・太宰府より再編
R3.11.5
部数変更</t>
        </r>
      </text>
    </comment>
    <comment ref="D26" authorId="0">
      <text>
        <r>
          <rPr>
            <b/>
            <sz val="9"/>
            <rFont val="ＭＳ Ｐゴシック"/>
            <family val="3"/>
          </rPr>
          <t>Ｒ3.11
新店　
太宰府北部・太宰府より再編
R3.11.5
部数変更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Ｒ4.5
新店
二日市南の一部</t>
        </r>
      </text>
    </comment>
    <comment ref="G11" authorId="0">
      <text>
        <r>
          <rPr>
            <b/>
            <sz val="9"/>
            <rFont val="ＭＳ Ｐゴシック"/>
            <family val="3"/>
          </rPr>
          <t>Ｒ4.5
新店
二日市南の一部</t>
        </r>
      </text>
    </comment>
    <comment ref="G51" authorId="0">
      <text>
        <r>
          <rPr>
            <b/>
            <sz val="9"/>
            <rFont val="ＭＳ Ｐゴシック"/>
            <family val="3"/>
          </rPr>
          <t>Ｒ1.10.24
須恵より340枚　以降
宇美より店名変更
R4.7
名称変更（旧宇美・須恵東）
粕屋（旧粕屋・粕屋西）の一部エリアを統合</t>
        </r>
      </text>
    </comment>
    <comment ref="G52" authorId="0">
      <text>
        <r>
          <rPr>
            <b/>
            <sz val="9"/>
            <rFont val="ＭＳ Ｐゴシック"/>
            <family val="3"/>
          </rPr>
          <t>Ｈ26.5.1より
志免南を吸収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3" authorId="0">
      <text>
        <r>
          <rPr>
            <b/>
            <sz val="9"/>
            <rFont val="ＭＳ Ｐゴシック"/>
            <family val="3"/>
          </rPr>
          <t>Ｒ1.10.24
須恵より1280枚　移行。粕屋より店名変更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R4.7
名称変更（旧粕屋・須恵西）
一部エリアを宇美・須恵（東）へ譲渡</t>
        </r>
      </text>
    </comment>
    <comment ref="G54" authorId="0">
      <text>
        <r>
          <rPr>
            <b/>
            <sz val="9"/>
            <rFont val="ＭＳ Ｐゴシック"/>
            <family val="3"/>
          </rPr>
          <t>H２６．４より
篠栗西を吸収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6" authorId="0">
      <text>
        <r>
          <rPr>
            <b/>
            <sz val="9"/>
            <rFont val="ＭＳ Ｐゴシック"/>
            <family val="3"/>
          </rPr>
          <t>Ｒ4.10
朝日新聞　530部合売化</t>
        </r>
      </text>
    </comment>
    <comment ref="J25" authorId="0">
      <text>
        <r>
          <rPr>
            <b/>
            <sz val="9"/>
            <rFont val="ＭＳ Ｐゴシック"/>
            <family val="3"/>
          </rPr>
          <t>Ｒ4.10
朝日新聞　80部合売化</t>
        </r>
      </text>
    </comment>
    <comment ref="J57" authorId="0">
      <text>
        <r>
          <rPr>
            <b/>
            <sz val="9"/>
            <rFont val="ＭＳ Ｐゴシック"/>
            <family val="3"/>
          </rPr>
          <t>Ｒ4.10
朝日新聞　200部合売化</t>
        </r>
      </text>
    </comment>
    <comment ref="J55" authorId="0">
      <text>
        <r>
          <rPr>
            <b/>
            <sz val="9"/>
            <rFont val="ＭＳ Ｐゴシック"/>
            <family val="3"/>
          </rPr>
          <t>Ｒ4.10
朝日新聞　180部合売化
Ｒ4.11
長者原より長者原1-4・内橋西・内橋東・戸原・戸原西を移動</t>
        </r>
      </text>
    </comment>
    <comment ref="J53" authorId="0">
      <text>
        <r>
          <rPr>
            <b/>
            <sz val="9"/>
            <rFont val="ＭＳ Ｐゴシック"/>
            <family val="3"/>
          </rPr>
          <t>Ｒ4.10
朝日新聞　120部合売化
Ｒ4.11
原町へ長者原1-4・内橋西・内橋東・戸原・戸原西を移動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Ｒ4.10
朝日新聞　250部合売化</t>
        </r>
      </text>
    </comment>
    <comment ref="J59" authorId="0">
      <text>
        <r>
          <rPr>
            <b/>
            <sz val="9"/>
            <rFont val="ＭＳ Ｐゴシック"/>
            <family val="3"/>
          </rPr>
          <t>Ｒ4.10
朝日新聞　90部合売化</t>
        </r>
      </text>
    </comment>
    <comment ref="J51" authorId="0">
      <text>
        <r>
          <rPr>
            <b/>
            <sz val="9"/>
            <rFont val="ＭＳ Ｐゴシック"/>
            <family val="3"/>
          </rPr>
          <t>Ｒ4.10
朝日新聞　160部合売化</t>
        </r>
      </text>
    </comment>
    <comment ref="J52" authorId="0">
      <text>
        <r>
          <rPr>
            <b/>
            <sz val="9"/>
            <rFont val="ＭＳ Ｐゴシック"/>
            <family val="3"/>
          </rPr>
          <t>Ｒ4.10
朝日新聞　100部合売化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Ｒ4.10
朝日新聞　80部合売化</t>
        </r>
      </text>
    </comment>
    <comment ref="N11" authorId="0">
      <text>
        <r>
          <rPr>
            <b/>
            <sz val="9"/>
            <rFont val="ＭＳ Ｐゴシック"/>
            <family val="3"/>
          </rPr>
          <t>R5.7
筑紫販売店の一部を
統合
R5.8
西日本新聞の区域調整に伴い、10部を西日本　筑紫野南へ</t>
        </r>
      </text>
    </comment>
    <comment ref="N17" authorId="0">
      <text>
        <r>
          <rPr>
            <b/>
            <sz val="9"/>
            <rFont val="ＭＳ Ｐゴシック"/>
            <family val="3"/>
          </rPr>
          <t>Ｒ5.7
廃店　二日市と美しが丘へ分割</t>
        </r>
      </text>
    </comment>
    <comment ref="J17" authorId="0">
      <text>
        <r>
          <rPr>
            <b/>
            <sz val="9"/>
            <rFont val="ＭＳ Ｐゴシック"/>
            <family val="3"/>
          </rPr>
          <t>Ｒ4.10
朝日新聞　290部合売化
Ｒ5.7
廃店　二日市と美しが丘へ分割</t>
        </r>
      </text>
    </comment>
    <comment ref="G70" authorId="0">
      <text>
        <r>
          <rPr>
            <b/>
            <sz val="9"/>
            <rFont val="ＭＳ Ｐゴシック"/>
            <family val="3"/>
          </rPr>
          <t>Ｒ5.4
新店
香椎東・青葉より久山エリアを分割
R5.10
廃店
東区の香椎東・青葉・久山へ統合</t>
        </r>
      </text>
    </comment>
    <comment ref="Q42" authorId="6">
      <text>
        <r>
          <rPr>
            <b/>
            <sz val="9"/>
            <rFont val="MS P ゴシック"/>
            <family val="3"/>
          </rPr>
          <t>R6.4
廃止</t>
        </r>
      </text>
    </comment>
    <comment ref="Q26" authorId="6">
      <text>
        <r>
          <rPr>
            <b/>
            <sz val="9"/>
            <rFont val="MS P ゴシック"/>
            <family val="3"/>
          </rPr>
          <t>R6.4
新エリア</t>
        </r>
      </text>
    </comment>
    <comment ref="Q33" authorId="6">
      <text>
        <r>
          <rPr>
            <b/>
            <sz val="9"/>
            <rFont val="MS P ゴシック"/>
            <family val="3"/>
          </rPr>
          <t>R6.4
新エリア</t>
        </r>
      </text>
    </comment>
    <comment ref="Q53" authorId="6">
      <text>
        <r>
          <rPr>
            <b/>
            <sz val="9"/>
            <rFont val="MS P ゴシック"/>
            <family val="3"/>
          </rPr>
          <t>R6.4
新エリア</t>
        </r>
      </text>
    </comment>
    <comment ref="Q65" authorId="6">
      <text>
        <r>
          <rPr>
            <b/>
            <sz val="9"/>
            <rFont val="MS P ゴシック"/>
            <family val="3"/>
          </rPr>
          <t>R6.4
新エリア</t>
        </r>
      </text>
    </comment>
  </commentList>
</comments>
</file>

<file path=xl/comments6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user010@城戸 武広</author>
  </authors>
  <commentList>
    <comment ref="J54" authorId="0">
      <text>
        <r>
          <rPr>
            <sz val="9"/>
            <rFont val="ＭＳ Ｐゴシック"/>
            <family val="3"/>
          </rPr>
          <t>毎日　40枚
朝日　80枚含む</t>
        </r>
      </text>
    </comment>
    <comment ref="J55" authorId="0">
      <text>
        <r>
          <rPr>
            <sz val="9"/>
            <rFont val="ＭＳ Ｐゴシック"/>
            <family val="3"/>
          </rPr>
          <t>毎日　20枚
朝日　50枚含む
R3.4
読売　90枚</t>
        </r>
      </text>
    </comment>
    <comment ref="G24" authorId="1">
      <text>
        <r>
          <rPr>
            <sz val="9"/>
            <rFont val="ＭＳ Ｐゴシック"/>
            <family val="3"/>
          </rPr>
          <t xml:space="preserve">旧玄海販売店
</t>
        </r>
      </text>
    </comment>
    <comment ref="N22" authorId="1">
      <text>
        <r>
          <rPr>
            <sz val="9"/>
            <rFont val="ＭＳ Ｐゴシック"/>
            <family val="3"/>
          </rPr>
          <t>Ｈ18.5.1より
赤間東部から店名変更
Ｈ28.5.17より
宗像北部を吸収</t>
        </r>
      </text>
    </comment>
    <comment ref="G37" authorId="1">
      <text>
        <r>
          <rPr>
            <sz val="9"/>
            <rFont val="ＭＳ Ｐゴシック"/>
            <family val="3"/>
          </rPr>
          <t>Ｈ19.5より
津屋崎から店名変更
Ｈ26.5.1より
福津・津屋崎から店名変更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 xml:space="preserve">Ｈ30.12.1～
自由ヶ丘の一部を吸収
R3.12
自由ヶ丘を吸収
R5.5
自由ヶ丘1－5を南郷へ移動
</t>
        </r>
      </text>
    </comment>
    <comment ref="J52" authorId="1">
      <text>
        <r>
          <rPr>
            <b/>
            <sz val="9"/>
            <rFont val="ＭＳ Ｐゴシック"/>
            <family val="3"/>
          </rPr>
          <t>Ｒ4.2
読売320部合売化
Ｒ4.4
読売合売化を変更270部（読売　志摩へ）
Ｒ4.10
朝日新聞　140部合売化
Ｒ5.10
毎日新聞　110部合売化</t>
        </r>
      </text>
    </comment>
    <comment ref="J53" authorId="1">
      <text>
        <r>
          <rPr>
            <b/>
            <sz val="9"/>
            <rFont val="ＭＳ Ｐゴシック"/>
            <family val="3"/>
          </rPr>
          <t>Ｒ4.2
読売140部合売化
Ｒ4.4
読売合売化を変更130部（読売　志摩西へ）
Ｒ4.10
朝日新聞　190部合売化
Ｒ5.10
毎日新聞　110部合売化</t>
        </r>
      </text>
    </comment>
    <comment ref="J49" authorId="1">
      <text>
        <r>
          <rPr>
            <b/>
            <sz val="9"/>
            <rFont val="ＭＳ Ｐゴシック"/>
            <family val="3"/>
          </rPr>
          <t>Ｒ4.10
朝日新聞　440部合売化
Ｒ5.10
毎日新聞　120部合売化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Ｈ23.3より、古賀西の一部を吸収
Ｒ2.6～
古賀北の一部を統合</t>
        </r>
      </text>
    </comment>
    <comment ref="A20" authorId="2">
      <text>
        <r>
          <rPr>
            <sz val="9"/>
            <rFont val="ＭＳ Ｐゴシック"/>
            <family val="3"/>
          </rPr>
          <t>Ｈ２３．８より、赤間東部を吸収
Ｈ２４．５より、宗像田島を吸収</t>
        </r>
      </text>
    </comment>
    <comment ref="A8" authorId="2">
      <text>
        <r>
          <rPr>
            <sz val="9"/>
            <color indexed="10"/>
            <rFont val="ＭＳ Ｐゴシック"/>
            <family val="3"/>
          </rPr>
          <t>Ｈ２４．５より、古賀東部を吸収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Ｈ２６.７．１より
古賀北の一部を吸収</t>
        </r>
        <r>
          <rPr>
            <sz val="9"/>
            <rFont val="ＭＳ Ｐゴシック"/>
            <family val="3"/>
          </rPr>
          <t xml:space="preserve">
Ｒ2.6～
古賀北の一部を統合</t>
        </r>
      </text>
    </comment>
    <comment ref="N20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1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0" authorId="3">
      <text>
        <r>
          <rPr>
            <sz val="9"/>
            <rFont val="ＭＳ Ｐゴシック"/>
            <family val="3"/>
          </rPr>
          <t xml:space="preserve">Ｈ28.5.17より
宗像西部から店名変更
</t>
        </r>
      </text>
    </comment>
    <comment ref="D35" authorId="4">
      <text>
        <r>
          <rPr>
            <b/>
            <sz val="9"/>
            <rFont val="ＭＳ Ｐゴシック"/>
            <family val="3"/>
          </rPr>
          <t>R5.12
福津北部の一部を統合</t>
        </r>
      </text>
    </comment>
    <comment ref="D36" authorId="4">
      <text>
        <r>
          <rPr>
            <sz val="9"/>
            <rFont val="ＭＳ Ｐゴシック"/>
            <family val="3"/>
          </rPr>
          <t>H29.6.13～
福津中央より90部吸収。
福津西部より140部移動。</t>
        </r>
      </text>
    </comment>
    <comment ref="J50" authorId="4">
      <text>
        <r>
          <rPr>
            <b/>
            <sz val="9"/>
            <rFont val="ＭＳ Ｐゴシック"/>
            <family val="3"/>
          </rPr>
          <t>Ｒ4.10
朝日新聞　210部合売化
Ｒ5.10
毎日新聞　60部合売化</t>
        </r>
      </text>
    </comment>
    <comment ref="N49" authorId="4">
      <text>
        <r>
          <rPr>
            <b/>
            <sz val="9"/>
            <rFont val="ＭＳ Ｐゴシック"/>
            <family val="3"/>
          </rPr>
          <t>Ｒ4.3
糸島中央よりエリアを移譲（160部）</t>
        </r>
      </text>
    </comment>
    <comment ref="A24" authorId="1">
      <text>
        <r>
          <rPr>
            <b/>
            <sz val="9"/>
            <rFont val="ＭＳ Ｐゴシック"/>
            <family val="3"/>
          </rPr>
          <t xml:space="preserve">Ｈ２６.５．１より
自由丘南・自由丘北
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21" authorId="4">
      <text>
        <r>
          <rPr>
            <sz val="9"/>
            <rFont val="ＭＳ Ｐゴシック"/>
            <family val="3"/>
          </rPr>
          <t xml:space="preserve">Ｈ31.4～　
東郷から分割（新店）
</t>
        </r>
      </text>
    </comment>
    <comment ref="N53" authorId="4">
      <text>
        <r>
          <rPr>
            <b/>
            <sz val="9"/>
            <rFont val="ＭＳ Ｐゴシック"/>
            <family val="3"/>
          </rPr>
          <t>Ｒ4.3
糸島中央よりエリアを移譲（60部）</t>
        </r>
      </text>
    </comment>
    <comment ref="G49" authorId="1">
      <text>
        <r>
          <rPr>
            <b/>
            <sz val="9"/>
            <rFont val="ＭＳ Ｐゴシック"/>
            <family val="3"/>
          </rPr>
          <t>Ｒ2.9～
前原南より1000部
移譲
Ｒ3.4
福吉エリア（90部）
西日本新聞　福吉へ
R4.2
志摩エリア（460部）を
西日本新聞　加布里・志摩へ</t>
        </r>
      </text>
    </comment>
    <comment ref="J24" authorId="1">
      <text>
        <r>
          <rPr>
            <b/>
            <sz val="9"/>
            <rFont val="ＭＳ Ｐゴシック"/>
            <family val="3"/>
          </rPr>
          <t>Ｒ2.10
東郷より分割
新店</t>
        </r>
      </text>
    </comment>
    <comment ref="J22" authorId="1">
      <text>
        <r>
          <rPr>
            <b/>
            <sz val="9"/>
            <rFont val="ＭＳ Ｐゴシック"/>
            <family val="3"/>
          </rPr>
          <t xml:space="preserve">Ｒ2.10
玄海を分割
</t>
        </r>
      </text>
    </comment>
    <comment ref="N25" authorId="1">
      <text>
        <r>
          <rPr>
            <b/>
            <sz val="9"/>
            <rFont val="ＭＳ Ｐゴシック"/>
            <family val="3"/>
          </rPr>
          <t>Ｒ2.10
東郷より分割
新店</t>
        </r>
      </text>
    </comment>
    <comment ref="N23" authorId="1">
      <text>
        <r>
          <rPr>
            <b/>
            <sz val="9"/>
            <rFont val="ＭＳ Ｐゴシック"/>
            <family val="3"/>
          </rPr>
          <t xml:space="preserve">Ｒ2.10
玄海を分割
</t>
        </r>
      </text>
    </comment>
    <comment ref="N8" authorId="1">
      <text>
        <r>
          <rPr>
            <b/>
            <sz val="9"/>
            <rFont val="ＭＳ Ｐゴシック"/>
            <family val="3"/>
          </rPr>
          <t xml:space="preserve">Ｒ3.5
古賀東部を統合
</t>
        </r>
      </text>
    </comment>
    <comment ref="A35" authorId="1">
      <text>
        <r>
          <rPr>
            <b/>
            <sz val="9"/>
            <rFont val="ＭＳ Ｐゴシック"/>
            <family val="3"/>
          </rPr>
          <t>Ｒ3.6
東福間より日蒔野・福間駅東3を移譲</t>
        </r>
      </text>
    </comment>
    <comment ref="A36" authorId="1">
      <text>
        <r>
          <rPr>
            <b/>
            <sz val="9"/>
            <rFont val="ＭＳ Ｐゴシック"/>
            <family val="3"/>
          </rPr>
          <t>Ｒ3.6
福間へ日蒔野・福間駅東3を譲渡</t>
        </r>
      </text>
    </comment>
    <comment ref="N13" authorId="1">
      <text>
        <r>
          <rPr>
            <b/>
            <sz val="9"/>
            <rFont val="ＭＳ Ｐゴシック"/>
            <family val="3"/>
          </rPr>
          <t>Ｒ3.4
古賀中央へ統合</t>
        </r>
      </text>
    </comment>
    <comment ref="N52" authorId="1">
      <text>
        <r>
          <rPr>
            <b/>
            <sz val="9"/>
            <rFont val="ＭＳ Ｐゴシック"/>
            <family val="3"/>
          </rPr>
          <t>Ｒ4.3
糸島中央よりエリアを移譲（120部）</t>
        </r>
      </text>
    </comment>
    <comment ref="G50" authorId="1">
      <text>
        <r>
          <rPr>
            <b/>
            <sz val="9"/>
            <rFont val="ＭＳ Ｐゴシック"/>
            <family val="3"/>
          </rPr>
          <t>Ｒ4.4
西日本新聞　志摩販売店の合売から読売新聞の単独部数で新店</t>
        </r>
      </text>
    </comment>
    <comment ref="G51" authorId="1">
      <text>
        <r>
          <rPr>
            <b/>
            <sz val="9"/>
            <rFont val="ＭＳ Ｐゴシック"/>
            <family val="3"/>
          </rPr>
          <t>Ｒ4.4
西日本新聞　加布里販売店の合売から読売新聞の単独部数で新店</t>
        </r>
      </text>
    </comment>
    <comment ref="J51" authorId="1">
      <text>
        <r>
          <rPr>
            <b/>
            <sz val="9"/>
            <rFont val="ＭＳ Ｐゴシック"/>
            <family val="3"/>
          </rPr>
          <t>Ｒ4.10
朝日新聞　280部合売化
Ｒ5.10
毎日新聞　80部合売化</t>
        </r>
      </text>
    </comment>
    <comment ref="J21" authorId="1">
      <text>
        <r>
          <rPr>
            <b/>
            <sz val="9"/>
            <rFont val="ＭＳ Ｐゴシック"/>
            <family val="3"/>
          </rPr>
          <t>R5.5
自由ヶ丘1－5を赤間より移動</t>
        </r>
      </text>
    </comment>
    <comment ref="A60" authorId="1">
      <text>
        <r>
          <rPr>
            <b/>
            <sz val="9"/>
            <rFont val="ＭＳ Ｐゴシック"/>
            <family val="3"/>
          </rPr>
          <t>R5.10
西日本　波多江へ合売化</t>
        </r>
      </text>
    </comment>
    <comment ref="A61" authorId="1">
      <text>
        <r>
          <rPr>
            <b/>
            <sz val="9"/>
            <rFont val="ＭＳ Ｐゴシック"/>
            <family val="3"/>
          </rPr>
          <t>R5.10
西日本　前原上町へ合売化</t>
        </r>
      </text>
    </comment>
    <comment ref="A62" authorId="1">
      <text>
        <r>
          <rPr>
            <b/>
            <sz val="9"/>
            <rFont val="ＭＳ Ｐゴシック"/>
            <family val="3"/>
          </rPr>
          <t>R5.10
西日本　前原駅前へ合売化</t>
        </r>
      </text>
    </comment>
    <comment ref="A63" authorId="1">
      <text>
        <r>
          <rPr>
            <b/>
            <sz val="9"/>
            <rFont val="ＭＳ Ｐゴシック"/>
            <family val="3"/>
          </rPr>
          <t>R5.10
西日本　志摩へ合売化</t>
        </r>
      </text>
    </comment>
    <comment ref="A64" authorId="1">
      <text>
        <r>
          <rPr>
            <b/>
            <sz val="9"/>
            <rFont val="ＭＳ Ｐゴシック"/>
            <family val="3"/>
          </rPr>
          <t>R5.10
西日本　加布里へ合売化</t>
        </r>
      </text>
    </comment>
    <comment ref="A42" authorId="1">
      <text>
        <r>
          <rPr>
            <b/>
            <sz val="9"/>
            <rFont val="ＭＳ Ｐゴシック"/>
            <family val="3"/>
          </rPr>
          <t>R5.10
西日本　津屋崎へ合売化</t>
        </r>
      </text>
    </comment>
    <comment ref="J38" authorId="5">
      <text>
        <r>
          <rPr>
            <b/>
            <sz val="9"/>
            <rFont val="MS P ゴシック"/>
            <family val="3"/>
          </rPr>
          <t>Ｒ5.10
毎日新聞　260部合売化
Ｒ5.12
朝日新聞　270部合売化</t>
        </r>
      </text>
    </comment>
    <comment ref="D41" authorId="4">
      <text>
        <r>
          <rPr>
            <b/>
            <sz val="9"/>
            <rFont val="ＭＳ Ｐゴシック"/>
            <family val="3"/>
          </rPr>
          <t>R5.12
廃店
福津中央と西日本新聞　
津屋崎（合売化）へ分割</t>
        </r>
      </text>
    </comment>
    <comment ref="Q22" authorId="5">
      <text>
        <r>
          <rPr>
            <b/>
            <sz val="9"/>
            <rFont val="MS P ゴシック"/>
            <family val="3"/>
          </rPr>
          <t>R6.4
新エリア</t>
        </r>
      </text>
    </comment>
    <comment ref="Q10" authorId="5">
      <text>
        <r>
          <rPr>
            <b/>
            <sz val="9"/>
            <rFont val="MS P ゴシック"/>
            <family val="3"/>
          </rPr>
          <t>R6.4
新エリア</t>
        </r>
      </text>
    </comment>
  </commentList>
</comments>
</file>

<file path=xl/comments7.xml><?xml version="1.0" encoding="utf-8"?>
<comments xmlns="http://schemas.openxmlformats.org/spreadsheetml/2006/main">
  <authors>
    <author>株式会社　毎日メディアサービス</author>
    <author>MNOC_USER</author>
    <author>佐藤</author>
    <author>user010@城戸 武広</author>
  </authors>
  <commentList>
    <comment ref="G9" authorId="0">
      <text>
        <r>
          <rPr>
            <b/>
            <sz val="10"/>
            <rFont val="ＭＳ Ｐゴシック"/>
            <family val="3"/>
          </rPr>
          <t>R6.3
毎日新聞　130部（筑前町）を合売化</t>
        </r>
      </text>
    </comment>
    <comment ref="J17" authorId="0">
      <text>
        <r>
          <rPr>
            <sz val="9"/>
            <rFont val="ＭＳ Ｐゴシック"/>
            <family val="3"/>
          </rPr>
          <t xml:space="preserve">毎日　10枚
朝日　60枚
日経　40枚含む
</t>
        </r>
        <r>
          <rPr>
            <b/>
            <sz val="9"/>
            <rFont val="ＭＳ Ｐゴシック"/>
            <family val="3"/>
          </rPr>
          <t>Ｒ5.4
甘木東の一部を接収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毎日　20枚含む
Ｒ3.6
朝日　杷木より日経40部移譲
Ｒ3.9
読売　杷木分　230
Ｒ3.10
朝日　杷木を統合
</t>
        </r>
        <r>
          <rPr>
            <b/>
            <sz val="9"/>
            <color indexed="8"/>
            <rFont val="ＭＳ Ｐゴシック"/>
            <family val="3"/>
          </rPr>
          <t>Ｒ4.4
志波を統合</t>
        </r>
      </text>
    </comment>
    <comment ref="J30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夜須を一部統合　
Ｒ3.11
朝日新聞　筑前より320部を吸収</t>
        </r>
      </text>
    </comment>
    <comment ref="J32" authorId="0">
      <text>
        <r>
          <rPr>
            <sz val="9"/>
            <rFont val="ＭＳ Ｐゴシック"/>
            <family val="3"/>
          </rPr>
          <t>毎日　10枚
朝日　10枚
日経　10枚含む
Ｒ3.9
読売　杷木分　40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三輪に一部分割
Ｒ3.11
朝日新聞　筑前より40部を吸収</t>
        </r>
      </text>
    </comment>
    <comment ref="A12" authorId="1">
      <text>
        <r>
          <rPr>
            <b/>
            <sz val="9"/>
            <rFont val="ＭＳ Ｐゴシック"/>
            <family val="3"/>
          </rPr>
          <t>Ｒ3.4
甘木販売店を甘木・甘木東・甘木南に分割
R5.10
西日本　甘木へ合売化</t>
        </r>
      </text>
    </comment>
    <comment ref="G45" authorId="1">
      <text>
        <r>
          <rPr>
            <b/>
            <sz val="9"/>
            <rFont val="ＭＳ Ｐゴシック"/>
            <family val="3"/>
          </rPr>
          <t>Ｈ２６.５．１より
小郡松崎を吸収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2">
      <text>
        <r>
          <rPr>
            <b/>
            <sz val="9"/>
            <rFont val="ＭＳ Ｐゴシック"/>
            <family val="3"/>
          </rPr>
          <t>Ｒ3.12
小郡大刀洗へ210部移動
Ｒ5.10
毎日新聞　130部合売化</t>
        </r>
      </text>
    </comment>
    <comment ref="J46" authorId="1">
      <text>
        <r>
          <rPr>
            <b/>
            <sz val="9"/>
            <rFont val="ＭＳ Ｐゴシック"/>
            <family val="3"/>
          </rPr>
          <t>R2.5
小郡大刀洗へ100部移譲
Ｒ3.12
小郡大刀洗へ460部移動
Ｒ5.10
毎日新聞　170部合売化</t>
        </r>
      </text>
    </comment>
    <comment ref="G47" authorId="1">
      <text>
        <r>
          <rPr>
            <b/>
            <sz val="9"/>
            <rFont val="ＭＳ Ｐゴシック"/>
            <family val="3"/>
          </rPr>
          <t>＊久留米市より変更（3/1～）</t>
        </r>
        <r>
          <rPr>
            <sz val="9"/>
            <rFont val="ＭＳ Ｐゴシック"/>
            <family val="3"/>
          </rPr>
          <t xml:space="preserve">
</t>
        </r>
      </text>
    </comment>
    <comment ref="J47" authorId="0">
      <text>
        <r>
          <rPr>
            <b/>
            <sz val="9"/>
            <rFont val="ＭＳ Ｐゴシック"/>
            <family val="3"/>
          </rPr>
          <t>R2.5
小郡三国より100部移動
Ｒ3.12
小郡・小郡三国より690部移管
Ｒ5.10
毎日新聞　20部合売化</t>
        </r>
      </text>
    </comment>
    <comment ref="A48" authorId="1">
      <text>
        <r>
          <rPr>
            <b/>
            <sz val="9"/>
            <rFont val="ＭＳ Ｐゴシック"/>
            <family val="3"/>
          </rPr>
          <t>R3.10
小郡三国・小郡太刀洗を分割
R5.10
西日本　小郡へ合売化</t>
        </r>
      </text>
    </comment>
    <comment ref="D37" authorId="2">
      <text>
        <r>
          <rPr>
            <b/>
            <sz val="9"/>
            <rFont val="ＭＳ Ｐゴシック"/>
            <family val="3"/>
          </rPr>
          <t>Ｈ30.4～
甘木から一部移動
Ｒ3.11
西日本新聞　筑紫野南・夜須・三輪へ分割</t>
        </r>
      </text>
    </comment>
    <comment ref="J8" authorId="1">
      <text>
        <r>
          <rPr>
            <b/>
            <sz val="9"/>
            <rFont val="ＭＳ Ｐゴシック"/>
            <family val="3"/>
          </rPr>
          <t>Ｒ4.10
朝日新聞　190部合売化
Ｒ5.10
毎日新聞　130部合売化</t>
        </r>
      </text>
    </comment>
    <comment ref="J9" authorId="1">
      <text>
        <r>
          <rPr>
            <b/>
            <sz val="9"/>
            <rFont val="ＭＳ Ｐゴシック"/>
            <family val="3"/>
          </rPr>
          <t>Ｒ4.10
朝日新聞　100部合売化
Ｒ5.4
甘木東の一部を接収
Ｒ5.10
毎日新聞　110部合売化</t>
        </r>
      </text>
    </comment>
    <comment ref="A13" authorId="1">
      <text>
        <r>
          <rPr>
            <b/>
            <sz val="9"/>
            <rFont val="ＭＳ Ｐゴシック"/>
            <family val="3"/>
          </rPr>
          <t>Ｒ3.3
甘木より分割
新店
Ｒ5.4
甘木東のエリアを一部
統合
R5.10
西日本　甘木南へ合売化</t>
        </r>
      </text>
    </comment>
    <comment ref="J13" authorId="1">
      <text>
        <r>
          <rPr>
            <b/>
            <sz val="9"/>
            <rFont val="ＭＳ Ｐゴシック"/>
            <family val="3"/>
          </rPr>
          <t>Ｒ4.10
朝日新聞　110部合売化
R4.5
廃店
甘木南と朝倉町へ分割</t>
        </r>
      </text>
    </comment>
    <comment ref="A49" authorId="1">
      <text>
        <r>
          <rPr>
            <b/>
            <sz val="9"/>
            <rFont val="ＭＳ Ｐゴシック"/>
            <family val="3"/>
          </rPr>
          <t>R5.10
西日本　小郡三国へ合売化</t>
        </r>
      </text>
    </comment>
    <comment ref="A50" authorId="1">
      <text>
        <r>
          <rPr>
            <b/>
            <sz val="9"/>
            <rFont val="ＭＳ Ｐゴシック"/>
            <family val="3"/>
          </rPr>
          <t>R5.10
西日本　小郡大刀洗へ合売化</t>
        </r>
      </text>
    </comment>
    <comment ref="G30" authorId="3">
      <text>
        <r>
          <rPr>
            <b/>
            <sz val="9"/>
            <rFont val="MS P ゴシック"/>
            <family val="3"/>
          </rPr>
          <t>R6.3
毎日新聞　140部（筑前町）を合売化</t>
        </r>
      </text>
    </comment>
    <comment ref="A37" authorId="3">
      <text>
        <r>
          <rPr>
            <b/>
            <sz val="9"/>
            <rFont val="MS P ゴシック"/>
            <family val="3"/>
          </rPr>
          <t>R6.3
廃店
二日市へ一部と
読売新聞　夜須・三輪甘木へ合売化</t>
        </r>
      </text>
    </comment>
    <comment ref="D48" authorId="1">
      <text>
        <r>
          <rPr>
            <b/>
            <sz val="9"/>
            <rFont val="ＭＳ Ｐゴシック"/>
            <family val="3"/>
          </rPr>
          <t>R3.10
小郡・太刀洗より店名変更。
一部小郡太刀洗へ
Ｒ4.5
西日本販売店へ合売化</t>
        </r>
      </text>
    </comment>
    <comment ref="D49" authorId="1">
      <text>
        <r>
          <rPr>
            <b/>
            <sz val="9"/>
            <rFont val="ＭＳ Ｐゴシック"/>
            <family val="3"/>
          </rPr>
          <t>R3.10
小郡北部より店名変更。
一部小郡太刀洗へ
Ｒ3.12
小郡大刀洗へ50部移動
Ｒ4.5
西日本販売店へ合売化</t>
        </r>
      </text>
    </comment>
    <comment ref="D50" authorId="1">
      <text>
        <r>
          <rPr>
            <b/>
            <sz val="9"/>
            <rFont val="ＭＳ Ｐゴシック"/>
            <family val="3"/>
          </rPr>
          <t>R3.10
新店　小郡北部と小郡・太刀洗の一部を統合。
Ｒ3.12
小郡三国より50部移管
Ｒ4.5
西日本販売店へ合売化</t>
        </r>
      </text>
    </comment>
    <comment ref="Q48" authorId="3">
      <text>
        <r>
          <rPr>
            <b/>
            <sz val="9"/>
            <rFont val="MS P ゴシック"/>
            <family val="3"/>
          </rPr>
          <t>R6.4
新エリア</t>
        </r>
      </text>
    </comment>
  </commentList>
</comments>
</file>

<file path=xl/sharedStrings.xml><?xml version="1.0" encoding="utf-8"?>
<sst xmlns="http://schemas.openxmlformats.org/spreadsheetml/2006/main" count="1561" uniqueCount="641">
  <si>
    <t>広    　告    　主</t>
  </si>
  <si>
    <t>折　込　日</t>
  </si>
  <si>
    <t>サイズ</t>
  </si>
  <si>
    <t>折込総部数</t>
  </si>
  <si>
    <t>備    考</t>
  </si>
  <si>
    <t>福岡市東区</t>
  </si>
  <si>
    <t>(地区部数)</t>
  </si>
  <si>
    <t>(折込数)</t>
  </si>
  <si>
    <t>ﾍﾟｰｼﾞ計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</si>
  <si>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</si>
  <si>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</si>
  <si>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</si>
  <si>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</si>
  <si>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</si>
  <si>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</si>
  <si>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　数</t>
  </si>
  <si>
    <t>部   数</t>
  </si>
  <si>
    <t>西戸崎</t>
  </si>
  <si>
    <t>和白</t>
  </si>
  <si>
    <t>県庁前</t>
  </si>
  <si>
    <t>箱崎</t>
  </si>
  <si>
    <t>香椎</t>
  </si>
  <si>
    <t>香住丘</t>
  </si>
  <si>
    <t>名島</t>
  </si>
  <si>
    <t>松崎</t>
  </si>
  <si>
    <t>香椎浜</t>
  </si>
  <si>
    <t>和白北</t>
  </si>
  <si>
    <t>地区合計</t>
  </si>
  <si>
    <t>福岡市博多区</t>
  </si>
  <si>
    <t>博多駅前</t>
  </si>
  <si>
    <t>諸岡</t>
  </si>
  <si>
    <t>博多駅南</t>
  </si>
  <si>
    <t>月隈</t>
  </si>
  <si>
    <t>比恵</t>
  </si>
  <si>
    <t>空港通</t>
  </si>
  <si>
    <t>福岡市中央区</t>
  </si>
  <si>
    <t>六本松</t>
  </si>
  <si>
    <t>大手門</t>
  </si>
  <si>
    <t>小笹</t>
  </si>
  <si>
    <t>荒戸</t>
  </si>
  <si>
    <t>今川</t>
  </si>
  <si>
    <t>福岡市西区</t>
  </si>
  <si>
    <t>姪浜</t>
  </si>
  <si>
    <t>周船寺</t>
  </si>
  <si>
    <t>野方</t>
  </si>
  <si>
    <t>四箇田南</t>
  </si>
  <si>
    <t>福岡市城南区</t>
  </si>
  <si>
    <t>別府</t>
  </si>
  <si>
    <t>梅林</t>
  </si>
  <si>
    <t>樋井川</t>
  </si>
  <si>
    <t>堤</t>
  </si>
  <si>
    <t>福岡市早良区</t>
  </si>
  <si>
    <t>星の原</t>
  </si>
  <si>
    <t>田隈</t>
  </si>
  <si>
    <t>西新</t>
  </si>
  <si>
    <t>飯倉</t>
  </si>
  <si>
    <t>原</t>
  </si>
  <si>
    <t>原南</t>
  </si>
  <si>
    <t>藤崎</t>
  </si>
  <si>
    <t>福岡市南区</t>
  </si>
  <si>
    <t>野間</t>
  </si>
  <si>
    <t>高宮</t>
  </si>
  <si>
    <t>大橋</t>
  </si>
  <si>
    <t>若久</t>
  </si>
  <si>
    <t>長住</t>
  </si>
  <si>
    <t>長丘</t>
  </si>
  <si>
    <t>屋形原</t>
  </si>
  <si>
    <t>三宅</t>
  </si>
  <si>
    <t>春日市</t>
  </si>
  <si>
    <t>春日原</t>
  </si>
  <si>
    <t>春日北部</t>
  </si>
  <si>
    <t>春日</t>
  </si>
  <si>
    <t>春日南部</t>
  </si>
  <si>
    <t>春日南</t>
  </si>
  <si>
    <t>春日西</t>
  </si>
  <si>
    <t>大野城市</t>
  </si>
  <si>
    <t>大野城</t>
  </si>
  <si>
    <t>南ヶ丘</t>
  </si>
  <si>
    <t>大野城東</t>
  </si>
  <si>
    <t>白木原</t>
  </si>
  <si>
    <t>大野東部</t>
  </si>
  <si>
    <t>大野南</t>
  </si>
  <si>
    <t>大野西</t>
  </si>
  <si>
    <t>筑紫野市</t>
  </si>
  <si>
    <t>二日市</t>
  </si>
  <si>
    <t>二日市東</t>
  </si>
  <si>
    <t>筑紫</t>
  </si>
  <si>
    <t>美しが丘</t>
  </si>
  <si>
    <t>太宰府</t>
  </si>
  <si>
    <t>那珂川</t>
  </si>
  <si>
    <t>那珂川西</t>
  </si>
  <si>
    <t>太宰府西</t>
  </si>
  <si>
    <t>篠栗</t>
  </si>
  <si>
    <t>新宮</t>
  </si>
  <si>
    <t>原町</t>
  </si>
  <si>
    <t>宇美</t>
  </si>
  <si>
    <t>古賀</t>
  </si>
  <si>
    <t>篠栗西</t>
  </si>
  <si>
    <t>志免</t>
  </si>
  <si>
    <t>長者原</t>
  </si>
  <si>
    <t>須恵</t>
  </si>
  <si>
    <t>古賀東部</t>
  </si>
  <si>
    <t>久山</t>
  </si>
  <si>
    <t>古賀中央</t>
  </si>
  <si>
    <t>古賀東</t>
  </si>
  <si>
    <t>東郷</t>
  </si>
  <si>
    <t>赤間</t>
  </si>
  <si>
    <t>日ノ里</t>
  </si>
  <si>
    <t>赤間西</t>
  </si>
  <si>
    <t>赤間駅前</t>
  </si>
  <si>
    <t>南郷</t>
  </si>
  <si>
    <t>日の里</t>
  </si>
  <si>
    <t>福間</t>
  </si>
  <si>
    <t>東福間</t>
  </si>
  <si>
    <t>津屋崎</t>
  </si>
  <si>
    <t>前原上町</t>
  </si>
  <si>
    <t>前原駅前</t>
  </si>
  <si>
    <t>広 　　告　 　主</t>
  </si>
  <si>
    <t>総　部　数</t>
  </si>
  <si>
    <t>備　　考</t>
  </si>
  <si>
    <t>市　　　郡</t>
  </si>
  <si>
    <t>合　　　計</t>
  </si>
  <si>
    <t>　福岡市　東区</t>
  </si>
  <si>
    <t>　福岡市　博多区</t>
  </si>
  <si>
    <t>　福岡市　中央区</t>
  </si>
  <si>
    <t>　福岡市　西区</t>
  </si>
  <si>
    <t>　福岡市　城南区</t>
  </si>
  <si>
    <t>　福岡市　早良区</t>
  </si>
  <si>
    <t>　福岡市　南区</t>
  </si>
  <si>
    <t>　★★　小　計　★★</t>
  </si>
  <si>
    <t>　春日市</t>
  </si>
  <si>
    <t>　大野城市</t>
  </si>
  <si>
    <t>　筑紫野市</t>
  </si>
  <si>
    <t>合　　計</t>
  </si>
  <si>
    <t>40１３５</t>
  </si>
  <si>
    <t>40１３７</t>
  </si>
  <si>
    <t>40１３４</t>
  </si>
  <si>
    <t>40２１８</t>
  </si>
  <si>
    <t>40２１９</t>
  </si>
  <si>
    <t>40２１７</t>
  </si>
  <si>
    <t>40２２１</t>
  </si>
  <si>
    <t>40３００</t>
  </si>
  <si>
    <t>40３４０</t>
  </si>
  <si>
    <t>40２２０</t>
  </si>
  <si>
    <t>40２２２</t>
  </si>
  <si>
    <t>和白</t>
  </si>
  <si>
    <t>松崎</t>
  </si>
  <si>
    <t>香椎東</t>
  </si>
  <si>
    <t>40１３６</t>
  </si>
  <si>
    <t>40１３２</t>
  </si>
  <si>
    <t>太宰府市</t>
  </si>
  <si>
    <t>宗像市</t>
  </si>
  <si>
    <t>博多駅南部</t>
  </si>
  <si>
    <t>　太宰府市</t>
  </si>
  <si>
    <t>　宗像市</t>
  </si>
  <si>
    <t>天神・渡辺</t>
  </si>
  <si>
    <t>赤間西部</t>
  </si>
  <si>
    <t>春日原東</t>
  </si>
  <si>
    <t>宇美四王寺坂</t>
  </si>
  <si>
    <t>美しが丘</t>
  </si>
  <si>
    <t>古賀市</t>
  </si>
  <si>
    <t>粕屋郡</t>
  </si>
  <si>
    <t>40２２３</t>
  </si>
  <si>
    <t>40１３１</t>
  </si>
  <si>
    <t>　粕屋郡</t>
  </si>
  <si>
    <t>　古賀市</t>
  </si>
  <si>
    <t>空港前</t>
  </si>
  <si>
    <t>志免空港東</t>
  </si>
  <si>
    <t>新宮</t>
  </si>
  <si>
    <t>南和白</t>
  </si>
  <si>
    <t>春日原</t>
  </si>
  <si>
    <t>西戸・志賀</t>
  </si>
  <si>
    <t>日の里</t>
  </si>
  <si>
    <t>　　　  TＥL　092-471-1122</t>
  </si>
  <si>
    <t>　　　  FAX　092-474-6466</t>
  </si>
  <si>
    <t>　　　 ＴＥＬ　　</t>
  </si>
  <si>
    <t xml:space="preserve">      ０９２-４７１-１１２２</t>
  </si>
  <si>
    <t>　　　 ＦＡＸ　　</t>
  </si>
  <si>
    <t xml:space="preserve">      ０９２-４７４-６４６６</t>
  </si>
  <si>
    <t>配布数</t>
  </si>
  <si>
    <t>博多五町</t>
  </si>
  <si>
    <t>　福津市</t>
  </si>
  <si>
    <t>福津市</t>
  </si>
  <si>
    <t>40２２４</t>
  </si>
  <si>
    <t>久山</t>
  </si>
  <si>
    <t>赤間北</t>
  </si>
  <si>
    <t>赤間</t>
  </si>
  <si>
    <t>太宰府</t>
  </si>
  <si>
    <t>深江</t>
  </si>
  <si>
    <t>福吉</t>
  </si>
  <si>
    <t>弥永・警弥郷</t>
  </si>
  <si>
    <t>井尻・横手</t>
  </si>
  <si>
    <t>堤・樋井川</t>
  </si>
  <si>
    <t>古賀中央</t>
  </si>
  <si>
    <t>部   数</t>
  </si>
  <si>
    <t>福間南</t>
  </si>
  <si>
    <t>長 住</t>
  </si>
  <si>
    <t>志　摩</t>
  </si>
  <si>
    <t>加布里</t>
  </si>
  <si>
    <t>波多江</t>
  </si>
  <si>
    <t>糸島市</t>
  </si>
  <si>
    <t>　糸島市</t>
  </si>
  <si>
    <t>福間南</t>
  </si>
  <si>
    <t>空港前</t>
  </si>
  <si>
    <t>別府</t>
  </si>
  <si>
    <t>多々良</t>
  </si>
  <si>
    <t>平和</t>
  </si>
  <si>
    <t>野方・橋本</t>
  </si>
  <si>
    <t>高美台</t>
  </si>
  <si>
    <t>平尾・薬院</t>
  </si>
  <si>
    <t>原(原団地）</t>
  </si>
  <si>
    <t>粕屋</t>
  </si>
  <si>
    <t>野多目・老司</t>
  </si>
  <si>
    <t>吉塚</t>
  </si>
  <si>
    <t>自由ヶ丘</t>
  </si>
  <si>
    <t>大濠公園</t>
  </si>
  <si>
    <t>平尾・薬院</t>
  </si>
  <si>
    <t>別府・田島</t>
  </si>
  <si>
    <t>城南学園通</t>
  </si>
  <si>
    <t>野芥南・四箇田</t>
  </si>
  <si>
    <t>百道</t>
  </si>
  <si>
    <t>原</t>
  </si>
  <si>
    <t>野間・高宮</t>
  </si>
  <si>
    <t>大橋南部</t>
  </si>
  <si>
    <t>津屋崎</t>
  </si>
  <si>
    <t>志摩</t>
  </si>
  <si>
    <t>志賀島</t>
  </si>
  <si>
    <t>博多駅前</t>
  </si>
  <si>
    <t>今宿・学研都市</t>
  </si>
  <si>
    <t>花畑・長住</t>
  </si>
  <si>
    <t>福大前</t>
  </si>
  <si>
    <t>須恵</t>
  </si>
  <si>
    <t>須恵</t>
  </si>
  <si>
    <t>大橋･井尻</t>
  </si>
  <si>
    <t>平尾･薬院</t>
  </si>
  <si>
    <t>朝倉市</t>
  </si>
  <si>
    <t>40228</t>
  </si>
  <si>
    <t>甘木</t>
  </si>
  <si>
    <t>三輪・甘木</t>
  </si>
  <si>
    <t>小　計</t>
  </si>
  <si>
    <t>【旧朝倉郡】</t>
  </si>
  <si>
    <t>朝倉</t>
  </si>
  <si>
    <t>40440</t>
  </si>
  <si>
    <t>朝倉郡</t>
  </si>
  <si>
    <t>筑前町</t>
  </si>
  <si>
    <t>筑前</t>
  </si>
  <si>
    <t>夜須</t>
  </si>
  <si>
    <t>三輪</t>
  </si>
  <si>
    <t>夜須</t>
  </si>
  <si>
    <t>筑紫野南＊</t>
  </si>
  <si>
    <t>　朝倉市</t>
  </si>
  <si>
    <t>　朝倉郡</t>
  </si>
  <si>
    <t>朝倉町＊</t>
  </si>
  <si>
    <t>大橋北部</t>
  </si>
  <si>
    <t>大橋中部</t>
  </si>
  <si>
    <t>大橋南部</t>
  </si>
  <si>
    <t>西新･鳥飼</t>
  </si>
  <si>
    <t>有田・野芥</t>
  </si>
  <si>
    <t>姪ノ浜</t>
  </si>
  <si>
    <t>長尾･片江</t>
  </si>
  <si>
    <t>粕屋東</t>
  </si>
  <si>
    <t>渡辺通</t>
  </si>
  <si>
    <t>自由ヶ丘</t>
  </si>
  <si>
    <t>宗像西部</t>
  </si>
  <si>
    <t>荒江・藤崎</t>
  </si>
  <si>
    <t>姪浜・室見</t>
  </si>
  <si>
    <t>朝倉街道･太宰府南</t>
  </si>
  <si>
    <t>朝倉街道･太宰府南</t>
  </si>
  <si>
    <t>波多江</t>
  </si>
  <si>
    <t>加布里</t>
  </si>
  <si>
    <t>前原駅前</t>
  </si>
  <si>
    <t>小笹・笹丘</t>
  </si>
  <si>
    <t>原西部</t>
  </si>
  <si>
    <t>福津北部</t>
  </si>
  <si>
    <t>福津中央</t>
  </si>
  <si>
    <t>福津東部</t>
  </si>
  <si>
    <t>水城･都府楼･下大利</t>
  </si>
  <si>
    <t>箱崎・松島</t>
  </si>
  <si>
    <t>糸島</t>
  </si>
  <si>
    <t>若草・月の浦</t>
  </si>
  <si>
    <t>樋井川</t>
  </si>
  <si>
    <t>原・野芥</t>
  </si>
  <si>
    <t>春日北部</t>
  </si>
  <si>
    <t>S</t>
  </si>
  <si>
    <t>S</t>
  </si>
  <si>
    <t>S</t>
  </si>
  <si>
    <t>＊</t>
  </si>
  <si>
    <t>宝珠山</t>
  </si>
  <si>
    <t>七隈・茶山</t>
  </si>
  <si>
    <t>田隈・四箇田</t>
  </si>
  <si>
    <t>早良（内野）</t>
  </si>
  <si>
    <t>深　　江＊</t>
  </si>
  <si>
    <t xml:space="preserve">福　　吉＊ </t>
  </si>
  <si>
    <r>
      <t>博多南部</t>
    </r>
    <r>
      <rPr>
        <sz val="8"/>
        <rFont val="ＭＳ Ｐ明朝"/>
        <family val="1"/>
      </rPr>
      <t>（南福岡）</t>
    </r>
  </si>
  <si>
    <t>甘木東</t>
  </si>
  <si>
    <t>甘木南</t>
  </si>
  <si>
    <t>香椎・名島</t>
  </si>
  <si>
    <t>千早・松崎・青葉</t>
  </si>
  <si>
    <t>那珂川市</t>
  </si>
  <si>
    <t>　那珂川市</t>
  </si>
  <si>
    <t>春日西</t>
  </si>
  <si>
    <t>那珂川</t>
  </si>
  <si>
    <t>前原上町</t>
  </si>
  <si>
    <t>香椎・高美台</t>
  </si>
  <si>
    <t>前原上町</t>
  </si>
  <si>
    <t>40１３３</t>
  </si>
  <si>
    <t>千早・名島</t>
  </si>
  <si>
    <t>香椎東・青葉</t>
  </si>
  <si>
    <t>令和　　　年　　　月　　　日</t>
  </si>
  <si>
    <t>春日西部</t>
  </si>
  <si>
    <t>春日北部･紅葉丘西･ちくし台</t>
  </si>
  <si>
    <t>姪ノ浜駅南・愛宕浜</t>
  </si>
  <si>
    <t>箱崎・松島</t>
  </si>
  <si>
    <t>城南</t>
  </si>
  <si>
    <t>原・野芥</t>
  </si>
  <si>
    <t>野方・橋本・姪浜西</t>
  </si>
  <si>
    <t>博多駅東・駅南</t>
  </si>
  <si>
    <t>大野城北部</t>
  </si>
  <si>
    <t>土井松崎</t>
  </si>
  <si>
    <t>香椎・香住ヶ丘・照葉</t>
  </si>
  <si>
    <t>吉塚・博多駅南</t>
  </si>
  <si>
    <t>月隈・大野城・白木原</t>
  </si>
  <si>
    <t>香椎・千早・松崎</t>
  </si>
  <si>
    <t>大楠・平尾南</t>
  </si>
  <si>
    <t>博多旧市街</t>
  </si>
  <si>
    <t xml:space="preserve">水城 </t>
  </si>
  <si>
    <t>今宿</t>
  </si>
  <si>
    <t>野芥・次郎丸</t>
  </si>
  <si>
    <t>周船寺</t>
  </si>
  <si>
    <t>二日市</t>
  </si>
  <si>
    <t>玄海</t>
  </si>
  <si>
    <t>高宮・大橋</t>
  </si>
  <si>
    <t>鶴田</t>
  </si>
  <si>
    <t>笹丘・田島</t>
  </si>
  <si>
    <t>博多駅東</t>
  </si>
  <si>
    <t>天神・舞鶴</t>
  </si>
  <si>
    <t>舞鶴・大手門</t>
  </si>
  <si>
    <t>吉塚・志免北</t>
  </si>
  <si>
    <t>甘木E</t>
  </si>
  <si>
    <t>甘木南E</t>
  </si>
  <si>
    <t>姪浜・室見</t>
  </si>
  <si>
    <t>PS　福岡ﾁﾗｼﾎﾟｽﾃｨﾝｸﾞ</t>
  </si>
  <si>
    <t>PS　福岡ﾁﾗｼﾎﾟｽﾃｨﾝｸﾞ</t>
  </si>
  <si>
    <t>PS志賀島</t>
  </si>
  <si>
    <t>PS西戸崎</t>
  </si>
  <si>
    <t>PS奈多</t>
  </si>
  <si>
    <t>PS香住丘</t>
  </si>
  <si>
    <t>PS香椎下原</t>
  </si>
  <si>
    <t>PS香椎</t>
  </si>
  <si>
    <t>PS照葉</t>
  </si>
  <si>
    <t>PS城浜</t>
  </si>
  <si>
    <t>PS千早</t>
  </si>
  <si>
    <t>PS名島</t>
  </si>
  <si>
    <t>PS舞松原</t>
  </si>
  <si>
    <t>PS八田</t>
  </si>
  <si>
    <t>PS松島</t>
  </si>
  <si>
    <t>PS東箱崎</t>
  </si>
  <si>
    <t>PS箱崎</t>
  </si>
  <si>
    <t>PS筥松</t>
  </si>
  <si>
    <t>PS馬出</t>
  </si>
  <si>
    <t>PS東吉塚</t>
  </si>
  <si>
    <t>PS吉塚</t>
  </si>
  <si>
    <t>PS千代</t>
  </si>
  <si>
    <t>PS博多①</t>
  </si>
  <si>
    <t>PS博多②</t>
  </si>
  <si>
    <t>PS堅粕</t>
  </si>
  <si>
    <t>PS東光</t>
  </si>
  <si>
    <t>PS三筑</t>
  </si>
  <si>
    <t>PS席田</t>
  </si>
  <si>
    <t>PS春吉</t>
  </si>
  <si>
    <t>PS高宮</t>
  </si>
  <si>
    <t>PS平尾</t>
  </si>
  <si>
    <t>PS小笹</t>
  </si>
  <si>
    <t>PS当仁①</t>
  </si>
  <si>
    <t>PS当仁②</t>
  </si>
  <si>
    <t>PS舞鶴</t>
  </si>
  <si>
    <t>PS草ヶ江</t>
  </si>
  <si>
    <t>PS笹丘②</t>
  </si>
  <si>
    <t>PS愛宕</t>
  </si>
  <si>
    <t>PS愛宕浜</t>
  </si>
  <si>
    <t>PS姪浜</t>
  </si>
  <si>
    <t>PS姪北</t>
  </si>
  <si>
    <t>PS福重</t>
  </si>
  <si>
    <t>PS下山門</t>
  </si>
  <si>
    <t>PS石丸</t>
  </si>
  <si>
    <t>PS城原</t>
  </si>
  <si>
    <t>PS壱岐東</t>
  </si>
  <si>
    <t>PS壱岐南</t>
  </si>
  <si>
    <t>PS今宿</t>
  </si>
  <si>
    <t>PS周船寺</t>
  </si>
  <si>
    <t>PS別府</t>
  </si>
  <si>
    <t>PS笹丘①</t>
  </si>
  <si>
    <t>PS田島</t>
  </si>
  <si>
    <t>PS城南</t>
  </si>
  <si>
    <t>PS金山</t>
  </si>
  <si>
    <t>PS堤丘</t>
  </si>
  <si>
    <t>PS片江</t>
  </si>
  <si>
    <t>PS七隈①</t>
  </si>
  <si>
    <t>PS七隈②</t>
  </si>
  <si>
    <t>PS百道浜</t>
  </si>
  <si>
    <t>PS百道</t>
  </si>
  <si>
    <t>PS西新</t>
  </si>
  <si>
    <t>PS鳥飼</t>
  </si>
  <si>
    <t>PS高取①</t>
  </si>
  <si>
    <t>PS高取②</t>
  </si>
  <si>
    <t>PS室見</t>
  </si>
  <si>
    <t>PS原北</t>
  </si>
  <si>
    <t>PS大原早良</t>
  </si>
  <si>
    <t>PS飯倉中央</t>
  </si>
  <si>
    <t>PS飯原</t>
  </si>
  <si>
    <t>PS有住</t>
  </si>
  <si>
    <t>PS田隈</t>
  </si>
  <si>
    <t>PS田村</t>
  </si>
  <si>
    <t>PS四箇田</t>
  </si>
  <si>
    <t>PS大楠</t>
  </si>
  <si>
    <t>PS西高宮</t>
  </si>
  <si>
    <t>PS大池</t>
  </si>
  <si>
    <t>PS長丘</t>
  </si>
  <si>
    <t>PS長住</t>
  </si>
  <si>
    <t>PS西長住</t>
  </si>
  <si>
    <t>PS塩原</t>
  </si>
  <si>
    <t>PS東若久</t>
  </si>
  <si>
    <t>PS筑紫丘</t>
  </si>
  <si>
    <t>PS三宅</t>
  </si>
  <si>
    <t>PS横手</t>
  </si>
  <si>
    <t>PS野多目</t>
  </si>
  <si>
    <t>PS曰佐</t>
  </si>
  <si>
    <t>PS弥永</t>
  </si>
  <si>
    <t>PS花畑</t>
  </si>
  <si>
    <t>PS東花畑</t>
  </si>
  <si>
    <t>PS春日原</t>
  </si>
  <si>
    <t>PS大谷</t>
  </si>
  <si>
    <t>PS春日東</t>
  </si>
  <si>
    <t>PS春日南</t>
  </si>
  <si>
    <t>PS白水</t>
  </si>
  <si>
    <t>PS天神山</t>
  </si>
  <si>
    <t>PS大野東</t>
  </si>
  <si>
    <t>PS大野北</t>
  </si>
  <si>
    <t>PS大利①</t>
  </si>
  <si>
    <t>PS大利②</t>
  </si>
  <si>
    <t>PS月の浦</t>
  </si>
  <si>
    <t>PS二日市①</t>
  </si>
  <si>
    <t>PS二日市②</t>
  </si>
  <si>
    <t>PS二日市東①</t>
  </si>
  <si>
    <t>PS二日市東②</t>
  </si>
  <si>
    <t>PS二日市北</t>
  </si>
  <si>
    <t>PS筑紫</t>
  </si>
  <si>
    <t>PS原田(筑</t>
  </si>
  <si>
    <t>PS水城西</t>
  </si>
  <si>
    <t>PS下大利</t>
  </si>
  <si>
    <t>PS国分</t>
  </si>
  <si>
    <t>PS水城</t>
  </si>
  <si>
    <t>PS安徳</t>
  </si>
  <si>
    <t>PS安徳北</t>
  </si>
  <si>
    <t>PS安徳南</t>
  </si>
  <si>
    <t>PS片縄</t>
  </si>
  <si>
    <t>PS岩戸北</t>
  </si>
  <si>
    <t>PS新宮</t>
  </si>
  <si>
    <t>PS志免中央</t>
  </si>
  <si>
    <t>PS志免西</t>
  </si>
  <si>
    <t>PS東月隈</t>
  </si>
  <si>
    <t>PS須恵第一</t>
  </si>
  <si>
    <t>PS桜原</t>
  </si>
  <si>
    <t>PS宇美</t>
  </si>
  <si>
    <t>PS宇美東</t>
  </si>
  <si>
    <t>PS粕屋西</t>
  </si>
  <si>
    <t>PS篠栗</t>
  </si>
  <si>
    <t>PS花見</t>
  </si>
  <si>
    <t>PS千鳥</t>
  </si>
  <si>
    <t>PS東郷</t>
  </si>
  <si>
    <t>PS日の里東</t>
  </si>
  <si>
    <t>PS南郷</t>
  </si>
  <si>
    <t>PS赤間</t>
  </si>
  <si>
    <t>PS赤間西①</t>
  </si>
  <si>
    <t>PS赤間西②</t>
  </si>
  <si>
    <t>PS福間①</t>
  </si>
  <si>
    <t>PS福間②</t>
  </si>
  <si>
    <t>PS福間南</t>
  </si>
  <si>
    <t>PS神興</t>
  </si>
  <si>
    <t>PS神興東</t>
  </si>
  <si>
    <t>PS津屋崎①</t>
  </si>
  <si>
    <t>PS津屋崎②</t>
  </si>
  <si>
    <t>PS波多江</t>
  </si>
  <si>
    <t>PS東風</t>
  </si>
  <si>
    <t>PS前原</t>
  </si>
  <si>
    <t>PS前原南</t>
  </si>
  <si>
    <t>PS甘木</t>
  </si>
  <si>
    <t>PS立石</t>
  </si>
  <si>
    <t>PS三輪</t>
  </si>
  <si>
    <t>PS東小田</t>
  </si>
  <si>
    <t>40216</t>
  </si>
  <si>
    <t>小郡市</t>
  </si>
  <si>
    <t>小郡</t>
  </si>
  <si>
    <t>S</t>
  </si>
  <si>
    <t>小郡三沢</t>
  </si>
  <si>
    <t>小郡三国</t>
  </si>
  <si>
    <t>小郡山隈</t>
  </si>
  <si>
    <t>小郡大刀洗</t>
  </si>
  <si>
    <t>PS　福岡ﾁﾗｼﾎﾟｽﾃｨﾝｸﾞ</t>
  </si>
  <si>
    <t>PS小郡</t>
  </si>
  <si>
    <t>PS大原小郡</t>
  </si>
  <si>
    <t>PS三国</t>
  </si>
  <si>
    <t>　小郡市</t>
  </si>
  <si>
    <t>大手門</t>
  </si>
  <si>
    <t>荒戸</t>
  </si>
  <si>
    <t>六本松</t>
  </si>
  <si>
    <t>小笹</t>
  </si>
  <si>
    <t>笹丘</t>
  </si>
  <si>
    <t>平尾</t>
  </si>
  <si>
    <t>福重・姪浜西</t>
  </si>
  <si>
    <t>杷木＊</t>
  </si>
  <si>
    <t>PS赤坂</t>
  </si>
  <si>
    <t>拾六町上山門</t>
  </si>
  <si>
    <t>薬院・けやき通り</t>
  </si>
  <si>
    <t>西新・原中央・城南</t>
  </si>
  <si>
    <t>筥松</t>
  </si>
  <si>
    <t>井尻</t>
  </si>
  <si>
    <t>大橋東部･高宮</t>
  </si>
  <si>
    <t>那珂川</t>
  </si>
  <si>
    <t>宗像北部</t>
  </si>
  <si>
    <t>ひかりヶ丘</t>
  </si>
  <si>
    <t>舞鶴</t>
  </si>
  <si>
    <t>薬院・赤坂</t>
  </si>
  <si>
    <t>筑紫</t>
  </si>
  <si>
    <t>天神・舞鶴</t>
  </si>
  <si>
    <t>今川・草ヶ江</t>
  </si>
  <si>
    <t>PS香椎東</t>
  </si>
  <si>
    <t>PS和白</t>
  </si>
  <si>
    <r>
      <t>PS粕屋中央</t>
    </r>
    <r>
      <rPr>
        <sz val="11"/>
        <rFont val="ＭＳ Ｐ明朝"/>
        <family val="1"/>
      </rPr>
      <t>②</t>
    </r>
  </si>
  <si>
    <t>PS大宰府</t>
  </si>
  <si>
    <t>大野南部</t>
  </si>
  <si>
    <t>大野中央</t>
  </si>
  <si>
    <t>博多中央・駅前</t>
  </si>
  <si>
    <t>博多ふ頭</t>
  </si>
  <si>
    <t>筥松</t>
  </si>
  <si>
    <t>多の津・松田</t>
  </si>
  <si>
    <t>南福岡駅前</t>
  </si>
  <si>
    <t>井尻南</t>
  </si>
  <si>
    <t>月隈</t>
  </si>
  <si>
    <t>九大学研都市</t>
  </si>
  <si>
    <t>志摩西</t>
  </si>
  <si>
    <t>PS住吉</t>
  </si>
  <si>
    <t>PS春住</t>
  </si>
  <si>
    <t>PS　　　原</t>
  </si>
  <si>
    <t>PS　　　堤</t>
  </si>
  <si>
    <t>PS西陵</t>
  </si>
  <si>
    <t>PS粕屋中央①</t>
  </si>
  <si>
    <t>今宿(新）</t>
  </si>
  <si>
    <t>原北</t>
  </si>
  <si>
    <t>博多南部・井尻</t>
  </si>
  <si>
    <t>美しが丘</t>
  </si>
  <si>
    <t>宇美・須恵</t>
  </si>
  <si>
    <t>粕屋</t>
  </si>
  <si>
    <t>老司・鶴田</t>
  </si>
  <si>
    <t>PS香椎浜</t>
  </si>
  <si>
    <t>PS香陵</t>
  </si>
  <si>
    <t>PS板付</t>
  </si>
  <si>
    <t>PS壱岐</t>
  </si>
  <si>
    <t>PS井野</t>
  </si>
  <si>
    <t>PS仲原</t>
  </si>
  <si>
    <r>
      <t>PS千早西</t>
    </r>
    <r>
      <rPr>
        <sz val="11"/>
        <rFont val="ＭＳ Ｐ明朝"/>
        <family val="1"/>
      </rPr>
      <t>①</t>
    </r>
  </si>
  <si>
    <r>
      <t>PS三苫</t>
    </r>
    <r>
      <rPr>
        <sz val="11"/>
        <rFont val="ＭＳ Ｐ明朝"/>
        <family val="1"/>
      </rPr>
      <t>①</t>
    </r>
  </si>
  <si>
    <t>PS三苫②</t>
  </si>
  <si>
    <r>
      <t>PS新宮東</t>
    </r>
    <r>
      <rPr>
        <sz val="11"/>
        <rFont val="ＭＳ Ｐ明朝"/>
        <family val="1"/>
      </rPr>
      <t>①</t>
    </r>
  </si>
  <si>
    <t>PS新宮東②</t>
  </si>
  <si>
    <t>PS千早西②</t>
  </si>
  <si>
    <t>梅林</t>
  </si>
  <si>
    <t>七隈</t>
  </si>
  <si>
    <t>早良南</t>
  </si>
  <si>
    <t>野方・橋本・生松台</t>
  </si>
  <si>
    <t>板付雑餉隈</t>
  </si>
  <si>
    <t>PS若宮</t>
  </si>
  <si>
    <t>PS多々良</t>
  </si>
  <si>
    <t>PS和白東</t>
  </si>
  <si>
    <t>PS那珂南</t>
  </si>
  <si>
    <t>PS板付北</t>
  </si>
  <si>
    <t>PS若久</t>
  </si>
  <si>
    <t>PS南片江</t>
  </si>
  <si>
    <t>PS小田部</t>
  </si>
  <si>
    <t>PS元岡</t>
  </si>
  <si>
    <t>PS玄洋</t>
  </si>
  <si>
    <t>PS内浜</t>
  </si>
  <si>
    <t>PS春日野</t>
  </si>
  <si>
    <t>PS大野南</t>
  </si>
  <si>
    <t>PS大宰府南</t>
  </si>
  <si>
    <t>PS筑紫東</t>
  </si>
  <si>
    <t>PS原田（粕</t>
  </si>
  <si>
    <t>PS玄海東</t>
  </si>
  <si>
    <t>香椎南･筥松</t>
  </si>
  <si>
    <t>姪ノ浜</t>
  </si>
  <si>
    <t>香椎東・青葉・久山</t>
  </si>
  <si>
    <t>田島・長尾・堤・樋井川</t>
  </si>
  <si>
    <t>PS美和台②</t>
  </si>
  <si>
    <t>PS福浜</t>
  </si>
  <si>
    <t>PS警固</t>
  </si>
  <si>
    <t>PS長尾②</t>
  </si>
  <si>
    <t>PS有田②</t>
  </si>
  <si>
    <t>PS賀茂②</t>
  </si>
  <si>
    <t>PS野芥</t>
  </si>
  <si>
    <t>PS大野②</t>
  </si>
  <si>
    <t>春日</t>
  </si>
  <si>
    <t>PS東住吉①</t>
  </si>
  <si>
    <t>PS東住吉②</t>
  </si>
  <si>
    <t>PS飯倉①</t>
  </si>
  <si>
    <t>PS原西①</t>
  </si>
  <si>
    <t>PS美和台①</t>
  </si>
  <si>
    <t>PS長尾①</t>
  </si>
  <si>
    <t>PS飯倉②</t>
  </si>
  <si>
    <t>PS原西②</t>
  </si>
  <si>
    <t>PS賀茂①</t>
  </si>
  <si>
    <t>PS有田①</t>
  </si>
  <si>
    <t>PS大野①</t>
  </si>
  <si>
    <t>（05.11）</t>
  </si>
  <si>
    <t>春日原・大野城</t>
  </si>
  <si>
    <t>西新･原</t>
  </si>
  <si>
    <t>井尻南・弥永・老司</t>
  </si>
  <si>
    <t>（06.04）</t>
  </si>
  <si>
    <r>
      <t>PS西都</t>
    </r>
    <r>
      <rPr>
        <sz val="11"/>
        <rFont val="ＭＳ Ｐ明朝"/>
        <family val="1"/>
      </rPr>
      <t>①</t>
    </r>
  </si>
  <si>
    <r>
      <t>PS西都</t>
    </r>
    <r>
      <rPr>
        <sz val="11"/>
        <rFont val="ＭＳ Ｐ明朝"/>
        <family val="1"/>
      </rPr>
      <t>②</t>
    </r>
  </si>
  <si>
    <r>
      <t>早良</t>
    </r>
    <r>
      <rPr>
        <sz val="9"/>
        <rFont val="ＭＳ Ｐ明朝"/>
        <family val="1"/>
      </rPr>
      <t>（早良内野）</t>
    </r>
  </si>
  <si>
    <t>PS宮竹</t>
  </si>
  <si>
    <t>PS玉川</t>
  </si>
  <si>
    <t>PS柏原</t>
  </si>
  <si>
    <t>PS高木</t>
  </si>
  <si>
    <r>
      <t>PS平野</t>
    </r>
    <r>
      <rPr>
        <sz val="11"/>
        <color indexed="10"/>
        <rFont val="ＭＳ Ｐ明朝"/>
        <family val="1"/>
      </rPr>
      <t>①</t>
    </r>
  </si>
  <si>
    <t>PS平野②</t>
  </si>
  <si>
    <t>PS二日市東③</t>
  </si>
  <si>
    <r>
      <t>PS大宰府西</t>
    </r>
    <r>
      <rPr>
        <sz val="11"/>
        <color indexed="10"/>
        <rFont val="ＭＳ Ｐ明朝"/>
        <family val="1"/>
      </rPr>
      <t>①</t>
    </r>
  </si>
  <si>
    <t>PS大宰府西②</t>
  </si>
  <si>
    <t>PS大宰府東</t>
  </si>
  <si>
    <t>地区合計</t>
  </si>
  <si>
    <r>
      <t>PS新宮北</t>
    </r>
    <r>
      <rPr>
        <sz val="11"/>
        <color indexed="10"/>
        <rFont val="ＭＳ Ｐ明朝"/>
        <family val="1"/>
      </rPr>
      <t>①</t>
    </r>
  </si>
  <si>
    <t>PS新宮北②</t>
  </si>
  <si>
    <r>
      <t>PS勢門</t>
    </r>
    <r>
      <rPr>
        <sz val="11"/>
        <color indexed="10"/>
        <rFont val="ＭＳ Ｐ明朝"/>
        <family val="1"/>
      </rPr>
      <t>①</t>
    </r>
  </si>
  <si>
    <t>PS勢門②</t>
  </si>
  <si>
    <r>
      <t>PS日の里西</t>
    </r>
    <r>
      <rPr>
        <sz val="11"/>
        <color indexed="10"/>
        <rFont val="ＭＳ Ｐ明朝"/>
        <family val="1"/>
      </rPr>
      <t>①</t>
    </r>
  </si>
  <si>
    <t>PS日の里西②</t>
  </si>
  <si>
    <r>
      <t>PS花鶴</t>
    </r>
    <r>
      <rPr>
        <sz val="11"/>
        <color indexed="10"/>
        <rFont val="ＭＳ Ｐ明朝"/>
        <family val="1"/>
      </rPr>
      <t>①</t>
    </r>
  </si>
  <si>
    <t>PS花鶴②</t>
  </si>
  <si>
    <t>PS東野</t>
  </si>
  <si>
    <t>PS弥永西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</si>
</sst>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&quot;¥&quot;#,##0_);[Red]\(&quot;¥&quot;#,##0\)"/>
    <numFmt numFmtId="201" formatCode="#,##0_ "/>
    <numFmt numFmtId="202" formatCode="#,##0_);\(#,##0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8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2"/>
      <name val="ＤＦ特太ゴシック体"/>
      <family val="3"/>
    </font>
    <font>
      <b/>
      <sz val="11"/>
      <color indexed="4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11"/>
      <color indexed="10"/>
      <name val="ＭＳ 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hair"/>
      <top style="dotted"/>
      <bottom style="dashed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dashed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38" fontId="0" fillId="0" borderId="11" xfId="49" applyNumberFormat="1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12" fillId="0" borderId="0" xfId="48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5" xfId="0" applyNumberFormat="1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185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23" xfId="0" applyNumberFormat="1" applyFont="1" applyFill="1" applyBorder="1" applyAlignment="1">
      <alignment/>
    </xf>
    <xf numFmtId="185" fontId="4" fillId="0" borderId="24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38" fontId="16" fillId="0" borderId="0" xfId="48" applyFont="1" applyFill="1" applyAlignment="1">
      <alignment vertical="top"/>
    </xf>
    <xf numFmtId="38" fontId="18" fillId="0" borderId="0" xfId="48" applyFont="1" applyFill="1" applyAlignment="1">
      <alignment/>
    </xf>
    <xf numFmtId="38" fontId="19" fillId="0" borderId="0" xfId="48" applyFont="1" applyFill="1" applyAlignment="1">
      <alignment vertical="top"/>
    </xf>
    <xf numFmtId="185" fontId="14" fillId="0" borderId="25" xfId="49" applyNumberFormat="1" applyFont="1" applyFill="1" applyBorder="1" applyAlignment="1">
      <alignment horizontal="centerContinuous" vertical="center"/>
    </xf>
    <xf numFmtId="187" fontId="13" fillId="0" borderId="26" xfId="48" applyNumberFormat="1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38" fontId="24" fillId="0" borderId="30" xfId="0" applyNumberFormat="1" applyFont="1" applyFill="1" applyBorder="1" applyAlignment="1">
      <alignment/>
    </xf>
    <xf numFmtId="38" fontId="24" fillId="0" borderId="31" xfId="0" applyNumberFormat="1" applyFont="1" applyFill="1" applyBorder="1" applyAlignment="1">
      <alignment/>
    </xf>
    <xf numFmtId="38" fontId="24" fillId="0" borderId="32" xfId="0" applyNumberFormat="1" applyFont="1" applyFill="1" applyBorder="1" applyAlignment="1">
      <alignment/>
    </xf>
    <xf numFmtId="0" fontId="24" fillId="0" borderId="30" xfId="0" applyFont="1" applyFill="1" applyBorder="1" applyAlignment="1">
      <alignment/>
    </xf>
    <xf numFmtId="38" fontId="24" fillId="0" borderId="33" xfId="0" applyNumberFormat="1" applyFont="1" applyFill="1" applyBorder="1" applyAlignment="1">
      <alignment/>
    </xf>
    <xf numFmtId="38" fontId="24" fillId="0" borderId="34" xfId="0" applyNumberFormat="1" applyFont="1" applyFill="1" applyBorder="1" applyAlignment="1">
      <alignment/>
    </xf>
    <xf numFmtId="38" fontId="24" fillId="0" borderId="35" xfId="0" applyNumberFormat="1" applyFont="1" applyFill="1" applyBorder="1" applyAlignment="1">
      <alignment/>
    </xf>
    <xf numFmtId="38" fontId="24" fillId="0" borderId="36" xfId="0" applyNumberFormat="1" applyFont="1" applyFill="1" applyBorder="1" applyAlignment="1">
      <alignment/>
    </xf>
    <xf numFmtId="38" fontId="24" fillId="0" borderId="37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38" fontId="24" fillId="0" borderId="47" xfId="0" applyNumberFormat="1" applyFont="1" applyFill="1" applyBorder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vertical="top"/>
    </xf>
    <xf numFmtId="0" fontId="6" fillId="0" borderId="48" xfId="0" applyFont="1" applyFill="1" applyBorder="1" applyAlignment="1">
      <alignment/>
    </xf>
    <xf numFmtId="38" fontId="24" fillId="0" borderId="49" xfId="0" applyNumberFormat="1" applyFont="1" applyFill="1" applyBorder="1" applyAlignment="1">
      <alignment/>
    </xf>
    <xf numFmtId="185" fontId="4" fillId="0" borderId="50" xfId="0" applyNumberFormat="1" applyFont="1" applyFill="1" applyBorder="1" applyAlignment="1">
      <alignment/>
    </xf>
    <xf numFmtId="185" fontId="4" fillId="0" borderId="5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38" fontId="0" fillId="0" borderId="52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38" fontId="1" fillId="0" borderId="38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39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 applyAlignment="1">
      <alignment/>
    </xf>
    <xf numFmtId="38" fontId="13" fillId="0" borderId="53" xfId="48" applyFont="1" applyFill="1" applyBorder="1" applyAlignment="1">
      <alignment horizontal="center" vertical="center"/>
    </xf>
    <xf numFmtId="185" fontId="28" fillId="0" borderId="26" xfId="48" applyNumberFormat="1" applyFont="1" applyFill="1" applyBorder="1" applyAlignment="1">
      <alignment horizontal="centerContinuous" vertical="center"/>
    </xf>
    <xf numFmtId="38" fontId="20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26" fillId="0" borderId="0" xfId="48" applyFont="1" applyFill="1" applyBorder="1" applyAlignment="1">
      <alignment vertical="top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4" xfId="48" applyNumberFormat="1" applyFont="1" applyFill="1" applyBorder="1" applyAlignment="1">
      <alignment horizontal="center" vertical="center"/>
    </xf>
    <xf numFmtId="38" fontId="1" fillId="0" borderId="55" xfId="48" applyFont="1" applyFill="1" applyBorder="1" applyAlignment="1">
      <alignment horizontal="centerContinuous" vertical="center"/>
    </xf>
    <xf numFmtId="38" fontId="0" fillId="0" borderId="56" xfId="48" applyFont="1" applyFill="1" applyBorder="1" applyAlignment="1">
      <alignment horizontal="centerContinuous" vertical="center"/>
    </xf>
    <xf numFmtId="38" fontId="8" fillId="0" borderId="55" xfId="48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vertical="center"/>
    </xf>
    <xf numFmtId="38" fontId="8" fillId="0" borderId="57" xfId="48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26" fillId="0" borderId="0" xfId="48" applyFont="1" applyFill="1" applyAlignment="1">
      <alignment vertical="top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5" fillId="0" borderId="0" xfId="48" applyFont="1" applyFill="1" applyBorder="1" applyAlignment="1" quotePrefix="1">
      <alignment horizontal="left" vertical="center"/>
    </xf>
    <xf numFmtId="38" fontId="0" fillId="0" borderId="0" xfId="48" applyFont="1" applyFill="1" applyAlignment="1" quotePrefix="1">
      <alignment horizontal="center" vertical="center"/>
    </xf>
    <xf numFmtId="38" fontId="0" fillId="0" borderId="56" xfId="48" applyFont="1" applyFill="1" applyBorder="1" applyAlignment="1">
      <alignment horizontal="centerContinuous" vertical="center"/>
    </xf>
    <xf numFmtId="38" fontId="8" fillId="0" borderId="57" xfId="48" applyFont="1" applyFill="1" applyBorder="1" applyAlignment="1" quotePrefix="1">
      <alignment horizontal="center" vertical="center"/>
    </xf>
    <xf numFmtId="38" fontId="5" fillId="0" borderId="0" xfId="48" applyFont="1" applyFill="1" applyAlignment="1" quotePrefix="1">
      <alignment horizontal="left" vertical="top"/>
    </xf>
    <xf numFmtId="185" fontId="13" fillId="0" borderId="53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 quotePrefix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/>
    </xf>
    <xf numFmtId="38" fontId="0" fillId="0" borderId="0" xfId="48" applyFont="1" applyFill="1" applyBorder="1" applyAlignment="1">
      <alignment horizontal="center"/>
    </xf>
    <xf numFmtId="38" fontId="22" fillId="0" borderId="0" xfId="48" applyFont="1" applyFill="1" applyBorder="1" applyAlignment="1">
      <alignment/>
    </xf>
    <xf numFmtId="38" fontId="9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1" fillId="0" borderId="0" xfId="48" applyFont="1" applyFill="1" applyAlignment="1">
      <alignment/>
    </xf>
    <xf numFmtId="38" fontId="0" fillId="0" borderId="0" xfId="48" applyFill="1" applyAlignment="1">
      <alignment horizontal="centerContinuous" vertical="center"/>
    </xf>
    <xf numFmtId="49" fontId="1" fillId="0" borderId="54" xfId="48" applyNumberFormat="1" applyFont="1" applyFill="1" applyBorder="1" applyAlignment="1">
      <alignment horizontal="center" vertical="center" shrinkToFit="1"/>
    </xf>
    <xf numFmtId="0" fontId="32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9" fillId="0" borderId="0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centerContinuous" vertical="center"/>
    </xf>
    <xf numFmtId="38" fontId="1" fillId="0" borderId="0" xfId="48" applyFont="1" applyFill="1" applyAlignment="1" quotePrefix="1">
      <alignment horizontal="center" vertical="center"/>
    </xf>
    <xf numFmtId="38" fontId="8" fillId="0" borderId="64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38" fontId="1" fillId="0" borderId="0" xfId="48" applyFont="1" applyFill="1" applyBorder="1" applyAlignment="1" quotePrefix="1">
      <alignment horizontal="center" vertical="center"/>
    </xf>
    <xf numFmtId="49" fontId="1" fillId="0" borderId="0" xfId="48" applyNumberFormat="1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 quotePrefix="1">
      <alignment horizontal="center" vertical="center"/>
    </xf>
    <xf numFmtId="185" fontId="1" fillId="0" borderId="0" xfId="48" applyNumberFormat="1" applyFont="1" applyFill="1" applyBorder="1" applyAlignment="1">
      <alignment vertical="center"/>
    </xf>
    <xf numFmtId="185" fontId="22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center"/>
    </xf>
    <xf numFmtId="38" fontId="22" fillId="0" borderId="19" xfId="48" applyFont="1" applyFill="1" applyBorder="1" applyAlignment="1">
      <alignment/>
    </xf>
    <xf numFmtId="185" fontId="4" fillId="0" borderId="19" xfId="48" applyNumberFormat="1" applyFont="1" applyFill="1" applyBorder="1" applyAlignment="1">
      <alignment/>
    </xf>
    <xf numFmtId="38" fontId="22" fillId="0" borderId="66" xfId="48" applyFont="1" applyFill="1" applyBorder="1" applyAlignment="1">
      <alignment/>
    </xf>
    <xf numFmtId="185" fontId="4" fillId="0" borderId="66" xfId="48" applyNumberFormat="1" applyFont="1" applyFill="1" applyBorder="1" applyAlignment="1">
      <alignment/>
    </xf>
    <xf numFmtId="38" fontId="0" fillId="0" borderId="0" xfId="48" applyFill="1" applyAlignment="1">
      <alignment horizontal="center" vertical="center"/>
    </xf>
    <xf numFmtId="38" fontId="24" fillId="0" borderId="67" xfId="0" applyNumberFormat="1" applyFont="1" applyFill="1" applyBorder="1" applyAlignment="1">
      <alignment/>
    </xf>
    <xf numFmtId="185" fontId="4" fillId="0" borderId="68" xfId="0" applyNumberFormat="1" applyFont="1" applyFill="1" applyBorder="1" applyAlignment="1">
      <alignment/>
    </xf>
    <xf numFmtId="0" fontId="0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46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38" fontId="0" fillId="0" borderId="69" xfId="48" applyFont="1" applyFill="1" applyBorder="1" applyAlignment="1">
      <alignment horizontal="center"/>
    </xf>
    <xf numFmtId="185" fontId="1" fillId="0" borderId="55" xfId="48" applyNumberFormat="1" applyFont="1" applyFill="1" applyBorder="1" applyAlignment="1">
      <alignment horizontal="centerContinuous" vertical="center"/>
    </xf>
    <xf numFmtId="38" fontId="10" fillId="0" borderId="26" xfId="48" applyFont="1" applyFill="1" applyBorder="1" applyAlignment="1">
      <alignment horizontal="centerContinuous" vertical="center"/>
    </xf>
    <xf numFmtId="38" fontId="0" fillId="0" borderId="70" xfId="48" applyFont="1" applyFill="1" applyBorder="1" applyAlignment="1">
      <alignment horizontal="center"/>
    </xf>
    <xf numFmtId="38" fontId="0" fillId="0" borderId="56" xfId="48" applyFont="1" applyFill="1" applyBorder="1" applyAlignment="1">
      <alignment horizontal="center"/>
    </xf>
    <xf numFmtId="0" fontId="3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71" xfId="48" applyFon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22" fillId="0" borderId="72" xfId="48" applyNumberFormat="1" applyFont="1" applyFill="1" applyBorder="1" applyAlignment="1">
      <alignment/>
    </xf>
    <xf numFmtId="185" fontId="4" fillId="0" borderId="73" xfId="48" applyNumberFormat="1" applyFont="1" applyFill="1" applyBorder="1" applyAlignment="1">
      <alignment/>
    </xf>
    <xf numFmtId="38" fontId="0" fillId="0" borderId="74" xfId="48" applyFont="1" applyFill="1" applyBorder="1" applyAlignment="1">
      <alignment horizontal="distributed"/>
    </xf>
    <xf numFmtId="38" fontId="0" fillId="0" borderId="75" xfId="48" applyFont="1" applyFill="1" applyBorder="1" applyAlignment="1">
      <alignment horizontal="distributed"/>
    </xf>
    <xf numFmtId="38" fontId="0" fillId="0" borderId="74" xfId="48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/>
    </xf>
    <xf numFmtId="38" fontId="0" fillId="0" borderId="74" xfId="48" applyFont="1" applyFill="1" applyBorder="1" applyAlignment="1">
      <alignment horizontal="centerContinuous" shrinkToFit="1"/>
    </xf>
    <xf numFmtId="38" fontId="0" fillId="0" borderId="72" xfId="48" applyFont="1" applyFill="1" applyBorder="1" applyAlignment="1">
      <alignment horizontal="distributed"/>
    </xf>
    <xf numFmtId="38" fontId="22" fillId="0" borderId="72" xfId="48" applyFont="1" applyFill="1" applyBorder="1" applyAlignment="1">
      <alignment/>
    </xf>
    <xf numFmtId="38" fontId="0" fillId="0" borderId="74" xfId="48" applyFont="1" applyFill="1" applyBorder="1" applyAlignment="1">
      <alignment/>
    </xf>
    <xf numFmtId="38" fontId="22" fillId="0" borderId="76" xfId="48" applyFont="1" applyFill="1" applyBorder="1" applyAlignment="1">
      <alignment/>
    </xf>
    <xf numFmtId="185" fontId="4" fillId="0" borderId="77" xfId="48" applyNumberFormat="1" applyFont="1" applyFill="1" applyBorder="1" applyAlignment="1">
      <alignment/>
    </xf>
    <xf numFmtId="38" fontId="22" fillId="0" borderId="76" xfId="48" applyFont="1" applyFill="1" applyBorder="1" applyAlignment="1" applyProtection="1">
      <alignment/>
      <protection/>
    </xf>
    <xf numFmtId="38" fontId="0" fillId="0" borderId="48" xfId="48" applyFont="1" applyFill="1" applyBorder="1" applyAlignment="1">
      <alignment/>
    </xf>
    <xf numFmtId="38" fontId="35" fillId="0" borderId="48" xfId="48" applyFont="1" applyFill="1" applyBorder="1" applyAlignment="1">
      <alignment/>
    </xf>
    <xf numFmtId="38" fontId="27" fillId="0" borderId="76" xfId="48" applyFont="1" applyFill="1" applyBorder="1" applyAlignment="1" applyProtection="1">
      <alignment/>
      <protection/>
    </xf>
    <xf numFmtId="185" fontId="34" fillId="0" borderId="77" xfId="48" applyNumberFormat="1" applyFont="1" applyFill="1" applyBorder="1" applyAlignment="1">
      <alignment/>
    </xf>
    <xf numFmtId="38" fontId="21" fillId="0" borderId="48" xfId="48" applyFont="1" applyFill="1" applyBorder="1" applyAlignment="1">
      <alignment horizontal="distributed"/>
    </xf>
    <xf numFmtId="38" fontId="35" fillId="0" borderId="48" xfId="48" applyFont="1" applyFill="1" applyBorder="1" applyAlignment="1">
      <alignment/>
    </xf>
    <xf numFmtId="38" fontId="27" fillId="0" borderId="76" xfId="48" applyFont="1" applyFill="1" applyBorder="1" applyAlignment="1">
      <alignment/>
    </xf>
    <xf numFmtId="38" fontId="21" fillId="0" borderId="74" xfId="48" applyFont="1" applyFill="1" applyBorder="1" applyAlignment="1">
      <alignment/>
    </xf>
    <xf numFmtId="38" fontId="35" fillId="0" borderId="78" xfId="48" applyFont="1" applyFill="1" applyBorder="1" applyAlignment="1">
      <alignment shrinkToFit="1"/>
    </xf>
    <xf numFmtId="0" fontId="0" fillId="0" borderId="79" xfId="0" applyFill="1" applyBorder="1" applyAlignment="1">
      <alignment shrinkToFit="1"/>
    </xf>
    <xf numFmtId="0" fontId="0" fillId="0" borderId="80" xfId="0" applyFill="1" applyBorder="1" applyAlignment="1">
      <alignment shrinkToFit="1"/>
    </xf>
    <xf numFmtId="38" fontId="22" fillId="0" borderId="72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38" fontId="5" fillId="0" borderId="78" xfId="48" applyFont="1" applyFill="1" applyBorder="1" applyAlignment="1">
      <alignment shrinkToFit="1"/>
    </xf>
    <xf numFmtId="38" fontId="80" fillId="0" borderId="78" xfId="48" applyFont="1" applyFill="1" applyBorder="1" applyAlignment="1">
      <alignment horizontal="left"/>
    </xf>
    <xf numFmtId="38" fontId="80" fillId="0" borderId="74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5" fillId="0" borderId="75" xfId="48" applyFont="1" applyFill="1" applyBorder="1" applyAlignment="1">
      <alignment/>
    </xf>
    <xf numFmtId="38" fontId="21" fillId="0" borderId="74" xfId="48" applyFont="1" applyFill="1" applyBorder="1" applyAlignment="1">
      <alignment horizontal="center"/>
    </xf>
    <xf numFmtId="185" fontId="4" fillId="0" borderId="77" xfId="48" applyNumberFormat="1" applyFont="1" applyFill="1" applyBorder="1" applyAlignment="1">
      <alignment/>
    </xf>
    <xf numFmtId="38" fontId="0" fillId="0" borderId="74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22" fillId="0" borderId="81" xfId="48" applyFont="1" applyFill="1" applyBorder="1" applyAlignment="1">
      <alignment/>
    </xf>
    <xf numFmtId="38" fontId="0" fillId="0" borderId="82" xfId="48" applyFont="1" applyFill="1" applyBorder="1" applyAlignment="1">
      <alignment/>
    </xf>
    <xf numFmtId="38" fontId="0" fillId="0" borderId="63" xfId="48" applyFont="1" applyFill="1" applyBorder="1" applyAlignment="1">
      <alignment horizontal="distributed"/>
    </xf>
    <xf numFmtId="38" fontId="0" fillId="0" borderId="82" xfId="48" applyFont="1" applyFill="1" applyBorder="1" applyAlignment="1">
      <alignment horizontal="distributed"/>
    </xf>
    <xf numFmtId="38" fontId="0" fillId="0" borderId="83" xfId="48" applyFont="1" applyFill="1" applyBorder="1" applyAlignment="1">
      <alignment horizontal="center"/>
    </xf>
    <xf numFmtId="38" fontId="22" fillId="0" borderId="84" xfId="48" applyFont="1" applyFill="1" applyBorder="1" applyAlignment="1">
      <alignment/>
    </xf>
    <xf numFmtId="185" fontId="4" fillId="0" borderId="85" xfId="48" applyNumberFormat="1" applyFont="1" applyFill="1" applyBorder="1" applyAlignment="1">
      <alignment/>
    </xf>
    <xf numFmtId="38" fontId="0" fillId="0" borderId="86" xfId="48" applyFont="1" applyFill="1" applyBorder="1" applyAlignment="1">
      <alignment horizontal="center"/>
    </xf>
    <xf numFmtId="38" fontId="0" fillId="0" borderId="87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Continuous" shrinkToFit="1"/>
    </xf>
    <xf numFmtId="0" fontId="22" fillId="0" borderId="72" xfId="48" applyNumberFormat="1" applyFont="1" applyFill="1" applyBorder="1" applyAlignment="1">
      <alignment/>
    </xf>
    <xf numFmtId="38" fontId="37" fillId="0" borderId="48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82" xfId="48" applyFont="1" applyFill="1" applyBorder="1" applyAlignment="1">
      <alignment horizontal="center"/>
    </xf>
    <xf numFmtId="38" fontId="0" fillId="0" borderId="78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22" fillId="0" borderId="88" xfId="48" applyFont="1" applyFill="1" applyBorder="1" applyAlignment="1">
      <alignment/>
    </xf>
    <xf numFmtId="38" fontId="37" fillId="0" borderId="48" xfId="48" applyFont="1" applyFill="1" applyBorder="1" applyAlignment="1">
      <alignment/>
    </xf>
    <xf numFmtId="0" fontId="37" fillId="0" borderId="40" xfId="0" applyFont="1" applyFill="1" applyBorder="1" applyAlignment="1">
      <alignment/>
    </xf>
    <xf numFmtId="38" fontId="0" fillId="0" borderId="74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/>
    </xf>
    <xf numFmtId="38" fontId="22" fillId="0" borderId="89" xfId="48" applyFont="1" applyFill="1" applyBorder="1" applyAlignment="1">
      <alignment/>
    </xf>
    <xf numFmtId="185" fontId="4" fillId="0" borderId="85" xfId="48" applyNumberFormat="1" applyFont="1" applyFill="1" applyBorder="1" applyAlignment="1">
      <alignment/>
    </xf>
    <xf numFmtId="185" fontId="4" fillId="0" borderId="73" xfId="48" applyNumberFormat="1" applyFont="1" applyFill="1" applyBorder="1" applyAlignment="1">
      <alignment/>
    </xf>
    <xf numFmtId="38" fontId="0" fillId="0" borderId="75" xfId="48" applyFont="1" applyFill="1" applyBorder="1" applyAlignment="1">
      <alignment/>
    </xf>
    <xf numFmtId="38" fontId="4" fillId="0" borderId="14" xfId="48" applyNumberFormat="1" applyFont="1" applyFill="1" applyBorder="1" applyAlignment="1">
      <alignment/>
    </xf>
    <xf numFmtId="38" fontId="80" fillId="0" borderId="48" xfId="48" applyFont="1" applyFill="1" applyBorder="1" applyAlignment="1">
      <alignment horizontal="left"/>
    </xf>
    <xf numFmtId="38" fontId="4" fillId="0" borderId="14" xfId="48" applyNumberFormat="1" applyFont="1" applyFill="1" applyBorder="1" applyAlignment="1">
      <alignment/>
    </xf>
    <xf numFmtId="38" fontId="80" fillId="0" borderId="40" xfId="48" applyFont="1" applyFill="1" applyBorder="1" applyAlignment="1">
      <alignment horizontal="left"/>
    </xf>
    <xf numFmtId="38" fontId="0" fillId="0" borderId="48" xfId="48" applyFont="1" applyFill="1" applyBorder="1" applyAlignment="1">
      <alignment/>
    </xf>
    <xf numFmtId="38" fontId="0" fillId="0" borderId="75" xfId="48" applyFont="1" applyFill="1" applyBorder="1" applyAlignment="1">
      <alignment horizontal="centerContinuous" shrinkToFit="1"/>
    </xf>
    <xf numFmtId="38" fontId="22" fillId="0" borderId="81" xfId="48" applyNumberFormat="1" applyFont="1" applyFill="1" applyBorder="1" applyAlignment="1">
      <alignment/>
    </xf>
    <xf numFmtId="185" fontId="22" fillId="0" borderId="79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0" fontId="4" fillId="0" borderId="14" xfId="48" applyNumberFormat="1" applyFont="1" applyFill="1" applyBorder="1" applyAlignment="1">
      <alignment/>
    </xf>
    <xf numFmtId="38" fontId="22" fillId="0" borderId="72" xfId="48" applyFont="1" applyFill="1" applyBorder="1" applyAlignment="1" applyProtection="1">
      <alignment/>
      <protection/>
    </xf>
    <xf numFmtId="38" fontId="22" fillId="0" borderId="90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38" fontId="22" fillId="0" borderId="79" xfId="48" applyFont="1" applyFill="1" applyBorder="1" applyAlignment="1">
      <alignment/>
    </xf>
    <xf numFmtId="38" fontId="37" fillId="0" borderId="40" xfId="48" applyFont="1" applyFill="1" applyBorder="1" applyAlignment="1">
      <alignment vertical="top"/>
    </xf>
    <xf numFmtId="38" fontId="22" fillId="0" borderId="91" xfId="48" applyFont="1" applyFill="1" applyBorder="1" applyAlignment="1">
      <alignment/>
    </xf>
    <xf numFmtId="38" fontId="0" fillId="0" borderId="92" xfId="48" applyFont="1" applyFill="1" applyBorder="1" applyAlignment="1">
      <alignment horizontal="distributed"/>
    </xf>
    <xf numFmtId="38" fontId="0" fillId="0" borderId="93" xfId="48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38" fontId="0" fillId="0" borderId="22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185" fontId="4" fillId="0" borderId="80" xfId="48" applyNumberFormat="1" applyFont="1" applyFill="1" applyBorder="1" applyAlignment="1">
      <alignment/>
    </xf>
    <xf numFmtId="38" fontId="22" fillId="0" borderId="81" xfId="48" applyFont="1" applyFill="1" applyBorder="1" applyAlignment="1" applyProtection="1">
      <alignment/>
      <protection/>
    </xf>
    <xf numFmtId="185" fontId="0" fillId="0" borderId="75" xfId="48" applyNumberFormat="1" applyFont="1" applyFill="1" applyBorder="1" applyAlignment="1">
      <alignment horizontal="distributed"/>
    </xf>
    <xf numFmtId="185" fontId="0" fillId="0" borderId="74" xfId="48" applyNumberFormat="1" applyFont="1" applyFill="1" applyBorder="1" applyAlignment="1">
      <alignment horizontal="center"/>
    </xf>
    <xf numFmtId="185" fontId="22" fillId="0" borderId="76" xfId="48" applyNumberFormat="1" applyFont="1" applyFill="1" applyBorder="1" applyAlignment="1">
      <alignment/>
    </xf>
    <xf numFmtId="38" fontId="29" fillId="0" borderId="75" xfId="48" applyFont="1" applyFill="1" applyBorder="1" applyAlignment="1">
      <alignment horizontal="distributed"/>
    </xf>
    <xf numFmtId="38" fontId="29" fillId="0" borderId="74" xfId="48" applyFont="1" applyFill="1" applyBorder="1" applyAlignment="1">
      <alignment horizontal="center"/>
    </xf>
    <xf numFmtId="38" fontId="23" fillId="0" borderId="72" xfId="48" applyFont="1" applyFill="1" applyBorder="1" applyAlignment="1">
      <alignment/>
    </xf>
    <xf numFmtId="38" fontId="23" fillId="0" borderId="76" xfId="48" applyFont="1" applyFill="1" applyBorder="1" applyAlignment="1">
      <alignment/>
    </xf>
    <xf numFmtId="38" fontId="0" fillId="0" borderId="41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center" shrinkToFit="1"/>
    </xf>
    <xf numFmtId="185" fontId="24" fillId="0" borderId="72" xfId="48" applyNumberFormat="1" applyFont="1" applyFill="1" applyBorder="1" applyAlignment="1">
      <alignment/>
    </xf>
    <xf numFmtId="38" fontId="23" fillId="0" borderId="89" xfId="48" applyFont="1" applyFill="1" applyBorder="1" applyAlignment="1">
      <alignment/>
    </xf>
    <xf numFmtId="0" fontId="0" fillId="0" borderId="48" xfId="48" applyNumberFormat="1" applyFont="1" applyFill="1" applyBorder="1" applyAlignment="1">
      <alignment vertical="top"/>
    </xf>
    <xf numFmtId="38" fontId="22" fillId="0" borderId="79" xfId="48" applyFont="1" applyFill="1" applyBorder="1" applyAlignment="1" applyProtection="1">
      <alignment/>
      <protection/>
    </xf>
    <xf numFmtId="38" fontId="22" fillId="0" borderId="88" xfId="48" applyFont="1" applyFill="1" applyBorder="1" applyAlignment="1" applyProtection="1">
      <alignment/>
      <protection/>
    </xf>
    <xf numFmtId="38" fontId="21" fillId="0" borderId="75" xfId="48" applyFont="1" applyFill="1" applyBorder="1" applyAlignment="1">
      <alignment/>
    </xf>
    <xf numFmtId="185" fontId="4" fillId="0" borderId="84" xfId="48" applyNumberFormat="1" applyFont="1" applyFill="1" applyBorder="1" applyAlignment="1">
      <alignment/>
    </xf>
    <xf numFmtId="185" fontId="4" fillId="0" borderId="94" xfId="48" applyNumberFormat="1" applyFont="1" applyFill="1" applyBorder="1" applyAlignment="1">
      <alignment/>
    </xf>
    <xf numFmtId="185" fontId="22" fillId="0" borderId="37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24" fillId="0" borderId="90" xfId="48" applyNumberFormat="1" applyFont="1" applyFill="1" applyBorder="1" applyAlignment="1">
      <alignment/>
    </xf>
    <xf numFmtId="38" fontId="0" fillId="0" borderId="95" xfId="48" applyFont="1" applyFill="1" applyBorder="1" applyAlignment="1">
      <alignment horizontal="distributed"/>
    </xf>
    <xf numFmtId="38" fontId="22" fillId="0" borderId="89" xfId="48" applyFont="1" applyFill="1" applyBorder="1" applyAlignment="1" applyProtection="1">
      <alignment/>
      <protection/>
    </xf>
    <xf numFmtId="38" fontId="22" fillId="0" borderId="95" xfId="48" applyFont="1" applyFill="1" applyBorder="1" applyAlignment="1">
      <alignment/>
    </xf>
    <xf numFmtId="38" fontId="0" fillId="0" borderId="48" xfId="48" applyFont="1" applyFill="1" applyBorder="1" applyAlignment="1">
      <alignment horizontal="distributed" shrinkToFit="1"/>
    </xf>
    <xf numFmtId="38" fontId="4" fillId="0" borderId="51" xfId="48" applyNumberFormat="1" applyFont="1" applyFill="1" applyBorder="1" applyAlignment="1">
      <alignment/>
    </xf>
    <xf numFmtId="38" fontId="22" fillId="0" borderId="89" xfId="48" applyNumberFormat="1" applyFont="1" applyFill="1" applyBorder="1" applyAlignment="1">
      <alignment/>
    </xf>
    <xf numFmtId="38" fontId="4" fillId="0" borderId="80" xfId="48" applyNumberFormat="1" applyFont="1" applyFill="1" applyBorder="1" applyAlignment="1">
      <alignment/>
    </xf>
    <xf numFmtId="38" fontId="37" fillId="0" borderId="41" xfId="48" applyFont="1" applyFill="1" applyBorder="1" applyAlignment="1">
      <alignment vertical="top"/>
    </xf>
    <xf numFmtId="185" fontId="1" fillId="0" borderId="0" xfId="0" applyNumberFormat="1" applyFont="1" applyFill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 applyProtection="1">
      <alignment/>
      <protection/>
    </xf>
    <xf numFmtId="185" fontId="0" fillId="0" borderId="76" xfId="48" applyNumberFormat="1" applyFont="1" applyFill="1" applyBorder="1" applyAlignment="1">
      <alignment/>
    </xf>
    <xf numFmtId="185" fontId="0" fillId="0" borderId="74" xfId="48" applyNumberFormat="1" applyFont="1" applyFill="1" applyBorder="1" applyAlignment="1">
      <alignment horizontal="center" shrinkToFit="1"/>
    </xf>
    <xf numFmtId="185" fontId="32" fillId="0" borderId="22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right"/>
    </xf>
    <xf numFmtId="185" fontId="0" fillId="0" borderId="96" xfId="48" applyNumberFormat="1" applyFont="1" applyFill="1" applyBorder="1" applyAlignment="1">
      <alignment horizontal="centerContinuous"/>
    </xf>
    <xf numFmtId="185" fontId="0" fillId="0" borderId="97" xfId="48" applyNumberFormat="1" applyFont="1" applyFill="1" applyBorder="1" applyAlignment="1">
      <alignment/>
    </xf>
    <xf numFmtId="185" fontId="4" fillId="0" borderId="98" xfId="48" applyNumberFormat="1" applyFont="1" applyFill="1" applyBorder="1" applyAlignment="1">
      <alignment/>
    </xf>
    <xf numFmtId="185" fontId="0" fillId="0" borderId="99" xfId="48" applyNumberFormat="1" applyFont="1" applyFill="1" applyBorder="1" applyAlignment="1">
      <alignment horizontal="center"/>
    </xf>
    <xf numFmtId="185" fontId="0" fillId="0" borderId="100" xfId="48" applyNumberFormat="1" applyFont="1" applyFill="1" applyBorder="1" applyAlignment="1">
      <alignment/>
    </xf>
    <xf numFmtId="185" fontId="8" fillId="0" borderId="48" xfId="48" applyNumberFormat="1" applyFont="1" applyFill="1" applyBorder="1" applyAlignment="1">
      <alignment horizontal="left"/>
    </xf>
    <xf numFmtId="185" fontId="8" fillId="0" borderId="75" xfId="48" applyNumberFormat="1" applyFont="1" applyFill="1" applyBorder="1" applyAlignment="1">
      <alignment horizontal="left"/>
    </xf>
    <xf numFmtId="185" fontId="1" fillId="0" borderId="74" xfId="48" applyNumberFormat="1" applyFont="1" applyFill="1" applyBorder="1" applyAlignment="1">
      <alignment horizontal="center"/>
    </xf>
    <xf numFmtId="185" fontId="0" fillId="0" borderId="74" xfId="48" applyNumberFormat="1" applyFont="1" applyFill="1" applyBorder="1" applyAlignment="1">
      <alignment horizontal="distributed"/>
    </xf>
    <xf numFmtId="185" fontId="0" fillId="0" borderId="101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/>
    </xf>
    <xf numFmtId="38" fontId="0" fillId="0" borderId="53" xfId="48" applyFont="1" applyFill="1" applyBorder="1" applyAlignment="1">
      <alignment horizontal="center"/>
    </xf>
    <xf numFmtId="185" fontId="4" fillId="0" borderId="102" xfId="48" applyNumberFormat="1" applyFont="1" applyFill="1" applyBorder="1" applyAlignment="1">
      <alignment/>
    </xf>
    <xf numFmtId="185" fontId="22" fillId="0" borderId="76" xfId="48" applyNumberFormat="1" applyFont="1" applyFill="1" applyBorder="1" applyAlignment="1" applyProtection="1">
      <alignment/>
      <protection/>
    </xf>
    <xf numFmtId="185" fontId="37" fillId="0" borderId="48" xfId="48" applyNumberFormat="1" applyFont="1" applyFill="1" applyBorder="1" applyAlignment="1">
      <alignment/>
    </xf>
    <xf numFmtId="185" fontId="27" fillId="0" borderId="76" xfId="48" applyNumberFormat="1" applyFont="1" applyFill="1" applyBorder="1" applyAlignment="1" applyProtection="1">
      <alignment/>
      <protection/>
    </xf>
    <xf numFmtId="185" fontId="1" fillId="0" borderId="77" xfId="48" applyNumberFormat="1" applyFont="1" applyFill="1" applyBorder="1" applyAlignment="1">
      <alignment/>
    </xf>
    <xf numFmtId="185" fontId="32" fillId="0" borderId="74" xfId="48" applyNumberFormat="1" applyFont="1" applyFill="1" applyBorder="1" applyAlignment="1">
      <alignment horizontal="center" shrinkToFit="1"/>
    </xf>
    <xf numFmtId="185" fontId="80" fillId="0" borderId="75" xfId="48" applyNumberFormat="1" applyFont="1" applyFill="1" applyBorder="1" applyAlignment="1">
      <alignment horizontal="left"/>
    </xf>
    <xf numFmtId="185" fontId="80" fillId="0" borderId="74" xfId="48" applyNumberFormat="1" applyFont="1" applyFill="1" applyBorder="1" applyAlignment="1">
      <alignment horizontal="center"/>
    </xf>
    <xf numFmtId="185" fontId="80" fillId="0" borderId="48" xfId="48" applyNumberFormat="1" applyFont="1" applyFill="1" applyBorder="1" applyAlignment="1">
      <alignment horizontal="left"/>
    </xf>
    <xf numFmtId="185" fontId="0" fillId="0" borderId="103" xfId="48" applyNumberFormat="1" applyFont="1" applyFill="1" applyBorder="1" applyAlignment="1">
      <alignment horizontal="distributed"/>
    </xf>
    <xf numFmtId="185" fontId="22" fillId="0" borderId="104" xfId="48" applyNumberFormat="1" applyFont="1" applyFill="1" applyBorder="1" applyAlignment="1" applyProtection="1">
      <alignment/>
      <protection/>
    </xf>
    <xf numFmtId="185" fontId="1" fillId="0" borderId="105" xfId="48" applyNumberFormat="1" applyFont="1" applyFill="1" applyBorder="1" applyAlignment="1">
      <alignment/>
    </xf>
    <xf numFmtId="185" fontId="0" fillId="0" borderId="106" xfId="48" applyNumberFormat="1" applyFont="1" applyFill="1" applyBorder="1" applyAlignment="1">
      <alignment horizontal="distributed"/>
    </xf>
    <xf numFmtId="185" fontId="22" fillId="0" borderId="104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distributed"/>
    </xf>
    <xf numFmtId="185" fontId="0" fillId="0" borderId="106" xfId="48" applyNumberFormat="1" applyFont="1" applyFill="1" applyBorder="1" applyAlignment="1">
      <alignment horizontal="center"/>
    </xf>
    <xf numFmtId="185" fontId="22" fillId="0" borderId="108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Continuous" vertical="center"/>
    </xf>
    <xf numFmtId="0" fontId="4" fillId="0" borderId="14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0" fontId="0" fillId="0" borderId="76" xfId="48" applyNumberFormat="1" applyFont="1" applyFill="1" applyBorder="1" applyAlignment="1">
      <alignment/>
    </xf>
    <xf numFmtId="38" fontId="0" fillId="0" borderId="75" xfId="48" applyFont="1" applyFill="1" applyBorder="1" applyAlignment="1">
      <alignment horizontal="distributed"/>
    </xf>
    <xf numFmtId="38" fontId="0" fillId="0" borderId="48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 horizontal="centerContinuous" shrinkToFit="1"/>
    </xf>
    <xf numFmtId="0" fontId="0" fillId="0" borderId="25" xfId="0" applyFill="1" applyBorder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4" fillId="0" borderId="80" xfId="48" applyNumberFormat="1" applyFont="1" applyFill="1" applyBorder="1" applyAlignment="1">
      <alignment/>
    </xf>
    <xf numFmtId="185" fontId="22" fillId="0" borderId="88" xfId="48" applyNumberFormat="1" applyFont="1" applyFill="1" applyBorder="1" applyAlignment="1">
      <alignment/>
    </xf>
    <xf numFmtId="38" fontId="0" fillId="0" borderId="74" xfId="48" applyFont="1" applyFill="1" applyBorder="1" applyAlignment="1">
      <alignment horizontal="distributed"/>
    </xf>
    <xf numFmtId="38" fontId="80" fillId="0" borderId="75" xfId="48" applyFont="1" applyFill="1" applyBorder="1" applyAlignment="1">
      <alignment horizontal="centerContinuous" shrinkToFit="1"/>
    </xf>
    <xf numFmtId="37" fontId="0" fillId="0" borderId="76" xfId="48" applyNumberFormat="1" applyFont="1" applyFill="1" applyBorder="1" applyAlignment="1" applyProtection="1">
      <alignment/>
      <protection/>
    </xf>
    <xf numFmtId="185" fontId="6" fillId="0" borderId="109" xfId="48" applyNumberFormat="1" applyFont="1" applyFill="1" applyBorder="1" applyAlignment="1">
      <alignment/>
    </xf>
    <xf numFmtId="185" fontId="6" fillId="0" borderId="37" xfId="48" applyNumberFormat="1" applyFont="1" applyFill="1" applyBorder="1" applyAlignment="1">
      <alignment/>
    </xf>
    <xf numFmtId="185" fontId="6" fillId="0" borderId="72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6" fillId="0" borderId="90" xfId="48" applyNumberFormat="1" applyFont="1" applyFill="1" applyBorder="1" applyAlignment="1">
      <alignment/>
    </xf>
    <xf numFmtId="38" fontId="4" fillId="0" borderId="51" xfId="48" applyNumberFormat="1" applyFont="1" applyFill="1" applyBorder="1" applyAlignment="1">
      <alignment/>
    </xf>
    <xf numFmtId="38" fontId="6" fillId="0" borderId="72" xfId="48" applyNumberFormat="1" applyFont="1" applyFill="1" applyBorder="1" applyAlignment="1">
      <alignment/>
    </xf>
    <xf numFmtId="38" fontId="6" fillId="0" borderId="37" xfId="48" applyNumberFormat="1" applyFont="1" applyFill="1" applyBorder="1" applyAlignment="1">
      <alignment/>
    </xf>
    <xf numFmtId="185" fontId="6" fillId="0" borderId="110" xfId="48" applyNumberFormat="1" applyFont="1" applyFill="1" applyBorder="1" applyAlignment="1">
      <alignment/>
    </xf>
    <xf numFmtId="37" fontId="0" fillId="0" borderId="72" xfId="48" applyNumberFormat="1" applyFont="1" applyFill="1" applyBorder="1" applyAlignment="1" applyProtection="1">
      <alignment/>
      <protection/>
    </xf>
    <xf numFmtId="3" fontId="6" fillId="0" borderId="37" xfId="48" applyNumberFormat="1" applyFont="1" applyFill="1" applyBorder="1" applyAlignment="1">
      <alignment/>
    </xf>
    <xf numFmtId="38" fontId="0" fillId="0" borderId="40" xfId="48" applyFont="1" applyFill="1" applyBorder="1" applyAlignment="1">
      <alignment/>
    </xf>
    <xf numFmtId="185" fontId="81" fillId="0" borderId="14" xfId="48" applyNumberFormat="1" applyFont="1" applyFill="1" applyBorder="1" applyAlignment="1">
      <alignment/>
    </xf>
    <xf numFmtId="185" fontId="4" fillId="0" borderId="111" xfId="48" applyNumberFormat="1" applyFont="1" applyFill="1" applyBorder="1" applyAlignment="1">
      <alignment/>
    </xf>
    <xf numFmtId="185" fontId="81" fillId="0" borderId="80" xfId="48" applyNumberFormat="1" applyFont="1" applyFill="1" applyBorder="1" applyAlignment="1">
      <alignment/>
    </xf>
    <xf numFmtId="185" fontId="81" fillId="0" borderId="77" xfId="48" applyNumberFormat="1" applyFont="1" applyFill="1" applyBorder="1" applyAlignment="1">
      <alignment/>
    </xf>
    <xf numFmtId="38" fontId="43" fillId="0" borderId="76" xfId="48" applyFont="1" applyFill="1" applyBorder="1" applyAlignment="1" applyProtection="1">
      <alignment/>
      <protection/>
    </xf>
    <xf numFmtId="185" fontId="81" fillId="0" borderId="79" xfId="48" applyNumberFormat="1" applyFont="1" applyFill="1" applyBorder="1" applyAlignment="1">
      <alignment/>
    </xf>
    <xf numFmtId="185" fontId="81" fillId="0" borderId="88" xfId="48" applyNumberFormat="1" applyFont="1" applyFill="1" applyBorder="1" applyAlignment="1">
      <alignment/>
    </xf>
    <xf numFmtId="185" fontId="6" fillId="0" borderId="112" xfId="48" applyNumberFormat="1" applyFont="1" applyFill="1" applyBorder="1" applyAlignment="1">
      <alignment/>
    </xf>
    <xf numFmtId="38" fontId="0" fillId="0" borderId="48" xfId="48" applyFont="1" applyFill="1" applyBorder="1" applyAlignment="1">
      <alignment shrinkToFit="1"/>
    </xf>
    <xf numFmtId="38" fontId="4" fillId="0" borderId="73" xfId="48" applyNumberFormat="1" applyFont="1" applyFill="1" applyBorder="1" applyAlignment="1">
      <alignment/>
    </xf>
    <xf numFmtId="37" fontId="6" fillId="0" borderId="109" xfId="48" applyNumberFormat="1" applyFont="1" applyFill="1" applyBorder="1" applyAlignment="1">
      <alignment/>
    </xf>
    <xf numFmtId="37" fontId="6" fillId="0" borderId="37" xfId="48" applyNumberFormat="1" applyFont="1" applyFill="1" applyBorder="1" applyAlignment="1">
      <alignment/>
    </xf>
    <xf numFmtId="185" fontId="6" fillId="0" borderId="113" xfId="48" applyNumberFormat="1" applyFont="1" applyFill="1" applyBorder="1" applyAlignment="1">
      <alignment/>
    </xf>
    <xf numFmtId="185" fontId="6" fillId="0" borderId="79" xfId="48" applyNumberFormat="1" applyFont="1" applyFill="1" applyBorder="1" applyAlignment="1">
      <alignment/>
    </xf>
    <xf numFmtId="185" fontId="6" fillId="0" borderId="88" xfId="48" applyNumberFormat="1" applyFont="1" applyFill="1" applyBorder="1" applyAlignment="1">
      <alignment/>
    </xf>
    <xf numFmtId="38" fontId="0" fillId="0" borderId="114" xfId="48" applyFont="1" applyFill="1" applyBorder="1" applyAlignment="1">
      <alignment/>
    </xf>
    <xf numFmtId="185" fontId="22" fillId="0" borderId="89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38" fontId="0" fillId="0" borderId="78" xfId="48" applyFont="1" applyFill="1" applyBorder="1" applyAlignment="1">
      <alignment horizontal="centerContinuous" shrinkToFit="1"/>
    </xf>
    <xf numFmtId="38" fontId="0" fillId="0" borderId="40" xfId="48" applyFont="1" applyFill="1" applyBorder="1" applyAlignment="1">
      <alignment horizontal="centerContinuous" shrinkToFit="1"/>
    </xf>
    <xf numFmtId="38" fontId="4" fillId="0" borderId="77" xfId="48" applyNumberFormat="1" applyFont="1" applyFill="1" applyBorder="1" applyAlignment="1">
      <alignment/>
    </xf>
    <xf numFmtId="38" fontId="4" fillId="0" borderId="61" xfId="48" applyNumberFormat="1" applyFont="1" applyFill="1" applyBorder="1" applyAlignment="1">
      <alignment/>
    </xf>
    <xf numFmtId="185" fontId="24" fillId="0" borderId="30" xfId="0" applyNumberFormat="1" applyFont="1" applyFill="1" applyBorder="1" applyAlignment="1">
      <alignment/>
    </xf>
    <xf numFmtId="185" fontId="24" fillId="0" borderId="31" xfId="0" applyNumberFormat="1" applyFont="1" applyFill="1" applyBorder="1" applyAlignment="1">
      <alignment/>
    </xf>
    <xf numFmtId="185" fontId="24" fillId="0" borderId="32" xfId="0" applyNumberFormat="1" applyFont="1" applyFill="1" applyBorder="1" applyAlignment="1">
      <alignment/>
    </xf>
    <xf numFmtId="185" fontId="0" fillId="0" borderId="19" xfId="0" applyNumberFormat="1" applyFont="1" applyFill="1" applyBorder="1" applyAlignment="1">
      <alignment/>
    </xf>
    <xf numFmtId="185" fontId="24" fillId="0" borderId="33" xfId="0" applyNumberFormat="1" applyFont="1" applyFill="1" applyBorder="1" applyAlignment="1">
      <alignment/>
    </xf>
    <xf numFmtId="185" fontId="24" fillId="0" borderId="67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Continuous" vertical="center"/>
    </xf>
    <xf numFmtId="38" fontId="0" fillId="0" borderId="74" xfId="48" applyFont="1" applyFill="1" applyBorder="1" applyAlignment="1">
      <alignment horizontal="distributed" shrinkToFit="1"/>
    </xf>
    <xf numFmtId="38" fontId="37" fillId="0" borderId="48" xfId="48" applyFont="1" applyFill="1" applyBorder="1" applyAlignment="1">
      <alignment horizontal="distributed"/>
    </xf>
    <xf numFmtId="38" fontId="37" fillId="0" borderId="40" xfId="48" applyFont="1" applyFill="1" applyBorder="1" applyAlignment="1">
      <alignment horizontal="distributed"/>
    </xf>
    <xf numFmtId="0" fontId="0" fillId="0" borderId="48" xfId="48" applyNumberFormat="1" applyFont="1" applyFill="1" applyBorder="1" applyAlignment="1">
      <alignment horizontal="distributed"/>
    </xf>
    <xf numFmtId="38" fontId="35" fillId="0" borderId="48" xfId="48" applyFont="1" applyFill="1" applyBorder="1" applyAlignment="1">
      <alignment horizontal="distributed"/>
    </xf>
    <xf numFmtId="38" fontId="37" fillId="0" borderId="41" xfId="48" applyFont="1" applyFill="1" applyBorder="1" applyAlignment="1">
      <alignment horizontal="distributed"/>
    </xf>
    <xf numFmtId="185" fontId="0" fillId="0" borderId="96" xfId="48" applyNumberFormat="1" applyFont="1" applyFill="1" applyBorder="1" applyAlignment="1">
      <alignment horizontal="distributed"/>
    </xf>
    <xf numFmtId="185" fontId="8" fillId="0" borderId="48" xfId="48" applyNumberFormat="1" applyFont="1" applyFill="1" applyBorder="1" applyAlignment="1">
      <alignment horizontal="distributed"/>
    </xf>
    <xf numFmtId="38" fontId="6" fillId="0" borderId="76" xfId="48" applyFont="1" applyFill="1" applyBorder="1" applyAlignment="1">
      <alignment/>
    </xf>
    <xf numFmtId="38" fontId="6" fillId="0" borderId="81" xfId="48" applyFont="1" applyFill="1" applyBorder="1" applyAlignment="1">
      <alignment/>
    </xf>
    <xf numFmtId="38" fontId="6" fillId="0" borderId="84" xfId="48" applyFont="1" applyFill="1" applyBorder="1" applyAlignment="1">
      <alignment/>
    </xf>
    <xf numFmtId="38" fontId="6" fillId="0" borderId="88" xfId="48" applyFont="1" applyFill="1" applyBorder="1" applyAlignment="1">
      <alignment/>
    </xf>
    <xf numFmtId="38" fontId="6" fillId="0" borderId="89" xfId="48" applyFont="1" applyFill="1" applyBorder="1" applyAlignment="1">
      <alignment/>
    </xf>
    <xf numFmtId="0" fontId="6" fillId="0" borderId="72" xfId="48" applyNumberFormat="1" applyFont="1" applyFill="1" applyBorder="1" applyAlignment="1">
      <alignment/>
    </xf>
    <xf numFmtId="38" fontId="6" fillId="0" borderId="72" xfId="48" applyFont="1" applyFill="1" applyBorder="1" applyAlignment="1">
      <alignment/>
    </xf>
    <xf numFmtId="38" fontId="6" fillId="0" borderId="79" xfId="48" applyFont="1" applyFill="1" applyBorder="1" applyAlignment="1">
      <alignment/>
    </xf>
    <xf numFmtId="38" fontId="6" fillId="0" borderId="114" xfId="48" applyFont="1" applyFill="1" applyBorder="1" applyAlignment="1">
      <alignment/>
    </xf>
    <xf numFmtId="38" fontId="6" fillId="0" borderId="90" xfId="48" applyFont="1" applyFill="1" applyBorder="1" applyAlignment="1">
      <alignment/>
    </xf>
    <xf numFmtId="185" fontId="6" fillId="0" borderId="89" xfId="48" applyNumberFormat="1" applyFont="1" applyFill="1" applyBorder="1" applyAlignment="1">
      <alignment/>
    </xf>
    <xf numFmtId="185" fontId="6" fillId="0" borderId="76" xfId="48" applyNumberFormat="1" applyFont="1" applyFill="1" applyBorder="1" applyAlignment="1">
      <alignment/>
    </xf>
    <xf numFmtId="185" fontId="6" fillId="0" borderId="76" xfId="48" applyNumberFormat="1" applyFont="1" applyFill="1" applyBorder="1" applyAlignment="1" applyProtection="1">
      <alignment/>
      <protection/>
    </xf>
    <xf numFmtId="185" fontId="6" fillId="0" borderId="97" xfId="48" applyNumberFormat="1" applyFont="1" applyFill="1" applyBorder="1" applyAlignment="1">
      <alignment/>
    </xf>
    <xf numFmtId="185" fontId="6" fillId="0" borderId="101" xfId="48" applyNumberFormat="1" applyFont="1" applyFill="1" applyBorder="1" applyAlignment="1">
      <alignment/>
    </xf>
    <xf numFmtId="185" fontId="6" fillId="0" borderId="104" xfId="48" applyNumberFormat="1" applyFont="1" applyFill="1" applyBorder="1" applyAlignment="1">
      <alignment/>
    </xf>
    <xf numFmtId="0" fontId="4" fillId="0" borderId="80" xfId="0" applyFont="1" applyFill="1" applyBorder="1" applyAlignment="1">
      <alignment/>
    </xf>
    <xf numFmtId="185" fontId="4" fillId="0" borderId="105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/>
    </xf>
    <xf numFmtId="185" fontId="0" fillId="0" borderId="0" xfId="48" applyNumberFormat="1" applyFill="1" applyAlignment="1">
      <alignment/>
    </xf>
    <xf numFmtId="38" fontId="0" fillId="0" borderId="48" xfId="48" applyFont="1" applyFill="1" applyBorder="1" applyAlignment="1">
      <alignment horizontal="distributed" shrinkToFit="1"/>
    </xf>
    <xf numFmtId="185" fontId="0" fillId="0" borderId="48" xfId="48" applyNumberFormat="1" applyFont="1" applyFill="1" applyBorder="1" applyAlignment="1">
      <alignment horizontal="distributed" shrinkToFit="1"/>
    </xf>
    <xf numFmtId="38" fontId="0" fillId="0" borderId="75" xfId="48" applyFont="1" applyFill="1" applyBorder="1" applyAlignment="1">
      <alignment horizontal="distributed" shrinkToFit="1"/>
    </xf>
    <xf numFmtId="38" fontId="0" fillId="0" borderId="48" xfId="48" applyFont="1" applyFill="1" applyBorder="1" applyAlignment="1">
      <alignment shrinkToFit="1"/>
    </xf>
    <xf numFmtId="38" fontId="32" fillId="0" borderId="75" xfId="48" applyFont="1" applyFill="1" applyBorder="1" applyAlignment="1">
      <alignment shrinkToFit="1"/>
    </xf>
    <xf numFmtId="185" fontId="24" fillId="0" borderId="49" xfId="0" applyNumberFormat="1" applyFont="1" applyFill="1" applyBorder="1" applyAlignment="1">
      <alignment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56" xfId="48" applyNumberFormat="1" applyFont="1" applyFill="1" applyBorder="1" applyAlignment="1">
      <alignment horizontal="centerContinuous"/>
    </xf>
    <xf numFmtId="185" fontId="8" fillId="0" borderId="55" xfId="48" applyNumberFormat="1" applyFont="1" applyFill="1" applyBorder="1" applyAlignment="1" quotePrefix="1">
      <alignment horizontal="left"/>
    </xf>
    <xf numFmtId="185" fontId="1" fillId="0" borderId="56" xfId="48" applyNumberFormat="1" applyFont="1" applyFill="1" applyBorder="1" applyAlignment="1">
      <alignment/>
    </xf>
    <xf numFmtId="185" fontId="8" fillId="0" borderId="57" xfId="48" applyNumberFormat="1" applyFont="1" applyFill="1" applyBorder="1" applyAlignment="1" quotePrefix="1">
      <alignment horizontal="center"/>
    </xf>
    <xf numFmtId="185" fontId="1" fillId="0" borderId="58" xfId="48" applyNumberFormat="1" applyFont="1" applyFill="1" applyBorder="1" applyAlignment="1">
      <alignment/>
    </xf>
    <xf numFmtId="185" fontId="32" fillId="0" borderId="0" xfId="48" applyNumberFormat="1" applyFont="1" applyFill="1" applyBorder="1" applyAlignment="1">
      <alignment horizontal="center"/>
    </xf>
    <xf numFmtId="185" fontId="0" fillId="0" borderId="0" xfId="48" applyNumberFormat="1" applyFill="1" applyBorder="1" applyAlignment="1">
      <alignment/>
    </xf>
    <xf numFmtId="185" fontId="16" fillId="0" borderId="0" xfId="48" applyNumberFormat="1" applyFont="1" applyFill="1" applyBorder="1" applyAlignment="1">
      <alignment horizontal="left" vertical="top"/>
    </xf>
    <xf numFmtId="185" fontId="1" fillId="0" borderId="38" xfId="48" applyNumberFormat="1" applyFont="1" applyFill="1" applyBorder="1" applyAlignment="1">
      <alignment horizontal="centerContinuous" vertical="center"/>
    </xf>
    <xf numFmtId="185" fontId="0" fillId="0" borderId="27" xfId="48" applyNumberFormat="1" applyFont="1" applyFill="1" applyBorder="1" applyAlignment="1">
      <alignment horizontal="centerContinuous" vertical="center"/>
    </xf>
    <xf numFmtId="185" fontId="0" fillId="0" borderId="29" xfId="48" applyNumberFormat="1" applyFont="1" applyFill="1" applyBorder="1" applyAlignment="1">
      <alignment horizontal="centerContinuous" vertical="center"/>
    </xf>
    <xf numFmtId="185" fontId="1" fillId="0" borderId="27" xfId="48" applyNumberFormat="1" applyFont="1" applyFill="1" applyBorder="1" applyAlignment="1">
      <alignment horizontal="centerContinuous" vertical="center"/>
    </xf>
    <xf numFmtId="185" fontId="0" fillId="0" borderId="59" xfId="48" applyNumberFormat="1" applyFont="1" applyFill="1" applyBorder="1" applyAlignment="1">
      <alignment horizontal="center"/>
    </xf>
    <xf numFmtId="185" fontId="0" fillId="0" borderId="60" xfId="48" applyNumberFormat="1" applyFont="1" applyFill="1" applyBorder="1" applyAlignment="1">
      <alignment horizontal="center"/>
    </xf>
    <xf numFmtId="185" fontId="0" fillId="0" borderId="62" xfId="48" applyNumberFormat="1" applyFont="1" applyFill="1" applyBorder="1" applyAlignment="1">
      <alignment horizontal="center"/>
    </xf>
    <xf numFmtId="185" fontId="0" fillId="0" borderId="70" xfId="48" applyNumberFormat="1" applyFont="1" applyFill="1" applyBorder="1" applyAlignment="1">
      <alignment horizontal="center"/>
    </xf>
    <xf numFmtId="185" fontId="0" fillId="0" borderId="56" xfId="48" applyNumberFormat="1" applyFont="1" applyFill="1" applyBorder="1" applyAlignment="1">
      <alignment horizontal="center"/>
    </xf>
    <xf numFmtId="185" fontId="1" fillId="0" borderId="14" xfId="48" applyNumberFormat="1" applyFont="1" applyFill="1" applyBorder="1" applyAlignment="1">
      <alignment horizontal="right"/>
    </xf>
    <xf numFmtId="185" fontId="0" fillId="0" borderId="48" xfId="48" applyNumberFormat="1" applyFont="1" applyFill="1" applyBorder="1" applyAlignment="1">
      <alignment shrinkToFit="1"/>
    </xf>
    <xf numFmtId="0" fontId="6" fillId="0" borderId="76" xfId="48" applyNumberFormat="1" applyFont="1" applyFill="1" applyBorder="1" applyAlignment="1">
      <alignment/>
    </xf>
    <xf numFmtId="0" fontId="80" fillId="0" borderId="40" xfId="48" applyNumberFormat="1" applyFont="1" applyFill="1" applyBorder="1" applyAlignment="1">
      <alignment/>
    </xf>
    <xf numFmtId="185" fontId="0" fillId="0" borderId="72" xfId="48" applyNumberFormat="1" applyFont="1" applyFill="1" applyBorder="1" applyAlignment="1">
      <alignment/>
    </xf>
    <xf numFmtId="185" fontId="0" fillId="0" borderId="74" xfId="48" applyNumberFormat="1" applyFont="1" applyFill="1" applyBorder="1" applyAlignment="1">
      <alignment/>
    </xf>
    <xf numFmtId="185" fontId="0" fillId="0" borderId="115" xfId="48" applyNumberFormat="1" applyFont="1" applyFill="1" applyBorder="1" applyAlignment="1">
      <alignment horizontal="center"/>
    </xf>
    <xf numFmtId="185" fontId="1" fillId="0" borderId="65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 horizontal="centerContinuous"/>
    </xf>
    <xf numFmtId="185" fontId="0" fillId="0" borderId="26" xfId="48" applyNumberFormat="1" applyFont="1" applyFill="1" applyBorder="1" applyAlignment="1">
      <alignment horizontal="centerContinuous"/>
    </xf>
    <xf numFmtId="185" fontId="0" fillId="0" borderId="87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0" fillId="0" borderId="116" xfId="48" applyNumberFormat="1" applyFont="1" applyFill="1" applyBorder="1" applyAlignment="1">
      <alignment horizontal="distributed"/>
    </xf>
    <xf numFmtId="185" fontId="0" fillId="0" borderId="0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Continuous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distributed"/>
    </xf>
    <xf numFmtId="38" fontId="5" fillId="0" borderId="74" xfId="48" applyFont="1" applyFill="1" applyBorder="1" applyAlignment="1">
      <alignment shrinkToFit="1"/>
    </xf>
    <xf numFmtId="185" fontId="4" fillId="0" borderId="61" xfId="48" applyNumberFormat="1" applyFont="1" applyFill="1" applyBorder="1" applyAlignment="1">
      <alignment/>
    </xf>
    <xf numFmtId="38" fontId="0" fillId="0" borderId="116" xfId="48" applyFont="1" applyFill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17" xfId="48" applyFont="1" applyFill="1" applyBorder="1" applyAlignment="1">
      <alignment horizontal="center"/>
    </xf>
    <xf numFmtId="38" fontId="0" fillId="0" borderId="41" xfId="48" applyFont="1" applyFill="1" applyBorder="1" applyAlignment="1">
      <alignment horizontal="distributed"/>
    </xf>
    <xf numFmtId="38" fontId="0" fillId="0" borderId="22" xfId="48" applyFont="1" applyFill="1" applyBorder="1" applyAlignment="1">
      <alignment/>
    </xf>
    <xf numFmtId="185" fontId="0" fillId="0" borderId="41" xfId="48" applyNumberFormat="1" applyFont="1" applyFill="1" applyBorder="1" applyAlignment="1">
      <alignment shrinkToFit="1"/>
    </xf>
    <xf numFmtId="38" fontId="0" fillId="0" borderId="74" xfId="48" applyFont="1" applyFill="1" applyBorder="1" applyAlignment="1">
      <alignment horizontal="distributed" shrinkToFit="1"/>
    </xf>
    <xf numFmtId="38" fontId="0" fillId="0" borderId="0" xfId="48" applyFont="1" applyFill="1" applyAlignment="1">
      <alignment/>
    </xf>
    <xf numFmtId="38" fontId="43" fillId="0" borderId="0" xfId="48" applyFont="1" applyFill="1" applyAlignment="1">
      <alignment vertical="center"/>
    </xf>
    <xf numFmtId="38" fontId="43" fillId="0" borderId="0" xfId="48" applyFont="1" applyFill="1" applyAlignment="1">
      <alignment/>
    </xf>
    <xf numFmtId="185" fontId="0" fillId="0" borderId="40" xfId="48" applyNumberFormat="1" applyFont="1" applyFill="1" applyBorder="1" applyAlignment="1">
      <alignment horizontal="distributed"/>
    </xf>
    <xf numFmtId="38" fontId="6" fillId="0" borderId="118" xfId="48" applyNumberFormat="1" applyFont="1" applyFill="1" applyBorder="1" applyAlignment="1">
      <alignment/>
    </xf>
    <xf numFmtId="38" fontId="0" fillId="0" borderId="119" xfId="48" applyFont="1" applyFill="1" applyBorder="1" applyAlignment="1">
      <alignment horizontal="center"/>
    </xf>
    <xf numFmtId="38" fontId="0" fillId="0" borderId="18" xfId="48" applyFont="1" applyFill="1" applyBorder="1" applyAlignment="1">
      <alignment horizontal="center"/>
    </xf>
    <xf numFmtId="185" fontId="1" fillId="0" borderId="51" xfId="48" applyNumberFormat="1" applyFont="1" applyFill="1" applyBorder="1" applyAlignment="1">
      <alignment/>
    </xf>
    <xf numFmtId="185" fontId="0" fillId="0" borderId="89" xfId="48" applyNumberFormat="1" applyFont="1" applyFill="1" applyBorder="1" applyAlignment="1">
      <alignment/>
    </xf>
    <xf numFmtId="185" fontId="1" fillId="0" borderId="80" xfId="48" applyNumberFormat="1" applyFont="1" applyFill="1" applyBorder="1" applyAlignment="1">
      <alignment/>
    </xf>
    <xf numFmtId="38" fontId="0" fillId="7" borderId="72" xfId="48" applyFont="1" applyFill="1" applyBorder="1" applyAlignment="1">
      <alignment horizontal="distributed"/>
    </xf>
    <xf numFmtId="38" fontId="0" fillId="7" borderId="74" xfId="48" applyFont="1" applyFill="1" applyBorder="1" applyAlignment="1">
      <alignment horizontal="distributed"/>
    </xf>
    <xf numFmtId="38" fontId="0" fillId="0" borderId="0" xfId="48" applyFont="1" applyFill="1" applyAlignment="1" quotePrefix="1">
      <alignment horizontal="center" vertical="center"/>
    </xf>
    <xf numFmtId="38" fontId="0" fillId="0" borderId="56" xfId="48" applyFont="1" applyFill="1" applyBorder="1" applyAlignment="1">
      <alignment horizontal="centerContinuous" vertical="center"/>
    </xf>
    <xf numFmtId="38" fontId="8" fillId="0" borderId="55" xfId="48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0" fillId="0" borderId="70" xfId="48" applyFont="1" applyFill="1" applyBorder="1" applyAlignment="1">
      <alignment horizontal="center"/>
    </xf>
    <xf numFmtId="38" fontId="0" fillId="0" borderId="56" xfId="48" applyFont="1" applyFill="1" applyBorder="1" applyAlignment="1">
      <alignment horizontal="center"/>
    </xf>
    <xf numFmtId="38" fontId="0" fillId="0" borderId="74" xfId="48" applyFont="1" applyFill="1" applyBorder="1" applyAlignment="1">
      <alignment horizontal="center"/>
    </xf>
    <xf numFmtId="185" fontId="4" fillId="0" borderId="111" xfId="48" applyNumberFormat="1" applyFont="1" applyFill="1" applyBorder="1" applyAlignment="1">
      <alignment/>
    </xf>
    <xf numFmtId="38" fontId="0" fillId="0" borderId="78" xfId="48" applyFont="1" applyFill="1" applyBorder="1" applyAlignment="1">
      <alignment horizontal="distributed"/>
    </xf>
    <xf numFmtId="38" fontId="0" fillId="0" borderId="72" xfId="48" applyFont="1" applyFill="1" applyBorder="1" applyAlignment="1">
      <alignment horizontal="distributed"/>
    </xf>
    <xf numFmtId="185" fontId="0" fillId="0" borderId="72" xfId="48" applyNumberFormat="1" applyFont="1" applyFill="1" applyBorder="1" applyAlignment="1">
      <alignment/>
    </xf>
    <xf numFmtId="38" fontId="0" fillId="0" borderId="76" xfId="48" applyFont="1" applyFill="1" applyBorder="1" applyAlignment="1" applyProtection="1">
      <alignment/>
      <protection/>
    </xf>
    <xf numFmtId="38" fontId="0" fillId="0" borderId="75" xfId="48" applyFont="1" applyFill="1" applyBorder="1" applyAlignment="1">
      <alignment shrinkToFit="1"/>
    </xf>
    <xf numFmtId="38" fontId="0" fillId="0" borderId="88" xfId="48" applyFont="1" applyFill="1" applyBorder="1" applyAlignment="1">
      <alignment/>
    </xf>
    <xf numFmtId="38" fontId="21" fillId="0" borderId="88" xfId="48" applyFont="1" applyFill="1" applyBorder="1" applyAlignment="1">
      <alignment/>
    </xf>
    <xf numFmtId="38" fontId="0" fillId="0" borderId="76" xfId="48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38" fontId="0" fillId="0" borderId="40" xfId="48" applyFont="1" applyFill="1" applyBorder="1" applyAlignment="1">
      <alignment/>
    </xf>
    <xf numFmtId="38" fontId="0" fillId="0" borderId="48" xfId="48" applyFont="1" applyFill="1" applyBorder="1" applyAlignment="1">
      <alignment/>
    </xf>
    <xf numFmtId="38" fontId="0" fillId="0" borderId="74" xfId="48" applyFont="1" applyFill="1" applyBorder="1" applyAlignment="1">
      <alignment/>
    </xf>
    <xf numFmtId="0" fontId="0" fillId="0" borderId="40" xfId="0" applyFont="1" applyFill="1" applyBorder="1" applyAlignment="1">
      <alignment horizontal="distributed"/>
    </xf>
    <xf numFmtId="38" fontId="0" fillId="0" borderId="81" xfId="48" applyFont="1" applyFill="1" applyBorder="1" applyAlignment="1">
      <alignment/>
    </xf>
    <xf numFmtId="38" fontId="21" fillId="0" borderId="76" xfId="48" applyFont="1" applyFill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0" fillId="0" borderId="82" xfId="48" applyFont="1" applyFill="1" applyBorder="1" applyAlignment="1">
      <alignment/>
    </xf>
    <xf numFmtId="38" fontId="0" fillId="0" borderId="63" xfId="48" applyFont="1" applyFill="1" applyBorder="1" applyAlignment="1">
      <alignment horizontal="distributed"/>
    </xf>
    <xf numFmtId="38" fontId="0" fillId="0" borderId="82" xfId="48" applyFont="1" applyFill="1" applyBorder="1" applyAlignment="1">
      <alignment horizontal="distributed"/>
    </xf>
    <xf numFmtId="38" fontId="0" fillId="0" borderId="83" xfId="48" applyFont="1" applyFill="1" applyBorder="1" applyAlignment="1">
      <alignment horizontal="center"/>
    </xf>
    <xf numFmtId="38" fontId="0" fillId="0" borderId="84" xfId="48" applyFont="1" applyFill="1" applyBorder="1" applyAlignment="1">
      <alignment/>
    </xf>
    <xf numFmtId="38" fontId="0" fillId="0" borderId="86" xfId="48" applyFont="1" applyFill="1" applyBorder="1" applyAlignment="1">
      <alignment horizontal="center"/>
    </xf>
    <xf numFmtId="38" fontId="0" fillId="0" borderId="87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38" fontId="0" fillId="0" borderId="40" xfId="48" applyFont="1" applyFill="1" applyBorder="1" applyAlignment="1">
      <alignment horizontal="distributed"/>
    </xf>
    <xf numFmtId="38" fontId="0" fillId="0" borderId="75" xfId="48" applyFont="1" applyFill="1" applyBorder="1" applyAlignment="1">
      <alignment horizontal="centerContinuous" shrinkToFit="1"/>
    </xf>
    <xf numFmtId="38" fontId="0" fillId="0" borderId="72" xfId="48" applyNumberFormat="1" applyFont="1" applyFill="1" applyBorder="1" applyAlignment="1">
      <alignment/>
    </xf>
    <xf numFmtId="38" fontId="0" fillId="0" borderId="76" xfId="48" applyNumberFormat="1" applyFont="1" applyFill="1" applyBorder="1" applyAlignment="1">
      <alignment/>
    </xf>
    <xf numFmtId="38" fontId="0" fillId="0" borderId="48" xfId="48" applyFont="1" applyFill="1" applyBorder="1" applyAlignment="1">
      <alignment/>
    </xf>
    <xf numFmtId="0" fontId="0" fillId="0" borderId="72" xfId="48" applyNumberFormat="1" applyFont="1" applyFill="1" applyBorder="1" applyAlignment="1">
      <alignment/>
    </xf>
    <xf numFmtId="38" fontId="0" fillId="0" borderId="79" xfId="48" applyNumberFormat="1" applyFont="1" applyFill="1" applyBorder="1" applyAlignment="1">
      <alignment/>
    </xf>
    <xf numFmtId="38" fontId="0" fillId="0" borderId="88" xfId="48" applyNumberFormat="1" applyFont="1" applyFill="1" applyBorder="1" applyAlignment="1">
      <alignment/>
    </xf>
    <xf numFmtId="38" fontId="0" fillId="0" borderId="74" xfId="48" applyFont="1" applyFill="1" applyBorder="1" applyAlignment="1">
      <alignment shrinkToFit="1"/>
    </xf>
    <xf numFmtId="38" fontId="0" fillId="0" borderId="82" xfId="48" applyFont="1" applyFill="1" applyBorder="1" applyAlignment="1">
      <alignment horizontal="center"/>
    </xf>
    <xf numFmtId="38" fontId="0" fillId="0" borderId="81" xfId="48" applyNumberFormat="1" applyFont="1" applyFill="1" applyBorder="1" applyAlignment="1">
      <alignment/>
    </xf>
    <xf numFmtId="38" fontId="0" fillId="0" borderId="0" xfId="48" applyFont="1" applyFill="1" applyAlignment="1">
      <alignment/>
    </xf>
    <xf numFmtId="185" fontId="0" fillId="0" borderId="79" xfId="48" applyNumberFormat="1" applyFont="1" applyFill="1" applyBorder="1" applyAlignment="1">
      <alignment/>
    </xf>
    <xf numFmtId="38" fontId="32" fillId="0" borderId="48" xfId="48" applyFont="1" applyFill="1" applyBorder="1" applyAlignment="1">
      <alignment vertical="top"/>
    </xf>
    <xf numFmtId="38" fontId="0" fillId="0" borderId="72" xfId="48" applyFont="1" applyFill="1" applyBorder="1" applyAlignment="1" applyProtection="1">
      <alignment/>
      <protection/>
    </xf>
    <xf numFmtId="0" fontId="0" fillId="0" borderId="78" xfId="48" applyNumberFormat="1" applyFont="1" applyFill="1" applyBorder="1" applyAlignment="1">
      <alignment shrinkToFit="1"/>
    </xf>
    <xf numFmtId="0" fontId="0" fillId="0" borderId="118" xfId="0" applyFont="1" applyFill="1" applyBorder="1" applyAlignment="1">
      <alignment shrinkToFit="1"/>
    </xf>
    <xf numFmtId="38" fontId="0" fillId="0" borderId="72" xfId="48" applyFont="1" applyFill="1" applyBorder="1" applyAlignment="1">
      <alignment/>
    </xf>
    <xf numFmtId="38" fontId="0" fillId="0" borderId="120" xfId="48" applyFont="1" applyFill="1" applyBorder="1" applyAlignment="1">
      <alignment/>
    </xf>
    <xf numFmtId="0" fontId="0" fillId="0" borderId="78" xfId="48" applyNumberFormat="1" applyFont="1" applyFill="1" applyBorder="1" applyAlignment="1">
      <alignment horizontal="distributed" shrinkToFit="1"/>
    </xf>
    <xf numFmtId="0" fontId="6" fillId="0" borderId="118" xfId="0" applyFont="1" applyFill="1" applyBorder="1" applyAlignment="1">
      <alignment shrinkToFit="1"/>
    </xf>
    <xf numFmtId="0" fontId="0" fillId="0" borderId="79" xfId="48" applyNumberFormat="1" applyFont="1" applyFill="1" applyBorder="1" applyAlignment="1">
      <alignment/>
    </xf>
    <xf numFmtId="38" fontId="6" fillId="0" borderId="120" xfId="48" applyFont="1" applyFill="1" applyBorder="1" applyAlignment="1">
      <alignment/>
    </xf>
    <xf numFmtId="38" fontId="32" fillId="0" borderId="74" xfId="48" applyFont="1" applyFill="1" applyBorder="1" applyAlignment="1">
      <alignment/>
    </xf>
    <xf numFmtId="38" fontId="0" fillId="0" borderId="74" xfId="48" applyFont="1" applyFill="1" applyBorder="1" applyAlignment="1">
      <alignment/>
    </xf>
    <xf numFmtId="38" fontId="32" fillId="0" borderId="74" xfId="48" applyFont="1" applyFill="1" applyBorder="1" applyAlignment="1">
      <alignment vertical="top"/>
    </xf>
    <xf numFmtId="0" fontId="0" fillId="0" borderId="74" xfId="48" applyNumberFormat="1" applyFont="1" applyFill="1" applyBorder="1" applyAlignment="1">
      <alignment/>
    </xf>
    <xf numFmtId="0" fontId="0" fillId="0" borderId="74" xfId="48" applyNumberFormat="1" applyFont="1" applyFill="1" applyBorder="1" applyAlignment="1">
      <alignment horizontal="distributed"/>
    </xf>
    <xf numFmtId="38" fontId="32" fillId="0" borderId="72" xfId="48" applyFont="1" applyFill="1" applyBorder="1" applyAlignment="1">
      <alignment/>
    </xf>
    <xf numFmtId="38" fontId="0" fillId="0" borderId="72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74" xfId="48" applyFont="1" applyFill="1" applyBorder="1" applyAlignment="1">
      <alignment horizontal="center" shrinkToFit="1"/>
    </xf>
    <xf numFmtId="0" fontId="0" fillId="0" borderId="79" xfId="0" applyFont="1" applyFill="1" applyBorder="1" applyAlignment="1">
      <alignment shrinkToFit="1"/>
    </xf>
    <xf numFmtId="0" fontId="0" fillId="0" borderId="80" xfId="0" applyFont="1" applyFill="1" applyBorder="1" applyAlignment="1">
      <alignment shrinkToFit="1"/>
    </xf>
    <xf numFmtId="38" fontId="5" fillId="0" borderId="74" xfId="48" applyFont="1" applyFill="1" applyBorder="1" applyAlignment="1">
      <alignment/>
    </xf>
    <xf numFmtId="38" fontId="5" fillId="0" borderId="75" xfId="48" applyFont="1" applyFill="1" applyBorder="1" applyAlignment="1">
      <alignment horizontal="centerContinuous" shrinkToFit="1"/>
    </xf>
    <xf numFmtId="185" fontId="4" fillId="0" borderId="121" xfId="48" applyNumberFormat="1" applyFont="1" applyFill="1" applyBorder="1" applyAlignment="1">
      <alignment/>
    </xf>
    <xf numFmtId="38" fontId="5" fillId="0" borderId="75" xfId="48" applyFont="1" applyFill="1" applyBorder="1" applyAlignment="1">
      <alignment horizontal="distributed" shrinkToFit="1"/>
    </xf>
    <xf numFmtId="0" fontId="6" fillId="0" borderId="79" xfId="0" applyFont="1" applyFill="1" applyBorder="1" applyAlignment="1">
      <alignment/>
    </xf>
    <xf numFmtId="38" fontId="5" fillId="0" borderId="74" xfId="48" applyFont="1" applyFill="1" applyBorder="1" applyAlignment="1">
      <alignment vertical="top"/>
    </xf>
    <xf numFmtId="38" fontId="0" fillId="0" borderId="78" xfId="48" applyFont="1" applyFill="1" applyBorder="1" applyAlignment="1">
      <alignment/>
    </xf>
    <xf numFmtId="38" fontId="0" fillId="0" borderId="22" xfId="48" applyFont="1" applyFill="1" applyBorder="1" applyAlignment="1">
      <alignment horizontal="distributed"/>
    </xf>
    <xf numFmtId="38" fontId="0" fillId="0" borderId="90" xfId="48" applyFont="1" applyFill="1" applyBorder="1" applyAlignment="1">
      <alignment/>
    </xf>
    <xf numFmtId="38" fontId="0" fillId="0" borderId="30" xfId="48" applyFont="1" applyFill="1" applyBorder="1" applyAlignment="1">
      <alignment/>
    </xf>
    <xf numFmtId="38" fontId="0" fillId="0" borderId="79" xfId="48" applyFont="1" applyFill="1" applyBorder="1" applyAlignment="1">
      <alignment/>
    </xf>
    <xf numFmtId="38" fontId="32" fillId="0" borderId="78" xfId="48" applyFont="1" applyFill="1" applyBorder="1" applyAlignment="1">
      <alignment/>
    </xf>
    <xf numFmtId="38" fontId="32" fillId="0" borderId="22" xfId="48" applyFont="1" applyFill="1" applyBorder="1" applyAlignment="1">
      <alignment/>
    </xf>
    <xf numFmtId="38" fontId="32" fillId="0" borderId="78" xfId="48" applyFont="1" applyFill="1" applyBorder="1" applyAlignment="1">
      <alignment vertical="top"/>
    </xf>
    <xf numFmtId="38" fontId="32" fillId="0" borderId="22" xfId="48" applyFont="1" applyFill="1" applyBorder="1" applyAlignment="1">
      <alignment vertical="top"/>
    </xf>
    <xf numFmtId="38" fontId="32" fillId="0" borderId="40" xfId="48" applyFont="1" applyFill="1" applyBorder="1" applyAlignment="1">
      <alignment/>
    </xf>
    <xf numFmtId="38" fontId="32" fillId="0" borderId="40" xfId="48" applyFont="1" applyFill="1" applyBorder="1" applyAlignment="1">
      <alignment vertical="top"/>
    </xf>
    <xf numFmtId="38" fontId="0" fillId="0" borderId="122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0" borderId="114" xfId="48" applyFont="1" applyFill="1" applyBorder="1" applyAlignment="1">
      <alignment/>
    </xf>
    <xf numFmtId="38" fontId="0" fillId="0" borderId="123" xfId="48" applyFont="1" applyFill="1" applyBorder="1" applyAlignment="1">
      <alignment horizontal="distributed"/>
    </xf>
    <xf numFmtId="38" fontId="0" fillId="0" borderId="92" xfId="48" applyFont="1" applyFill="1" applyBorder="1" applyAlignment="1">
      <alignment horizontal="distributed"/>
    </xf>
    <xf numFmtId="38" fontId="0" fillId="0" borderId="93" xfId="48" applyFont="1" applyFill="1" applyBorder="1" applyAlignment="1">
      <alignment horizontal="distributed"/>
    </xf>
    <xf numFmtId="38" fontId="0" fillId="0" borderId="0" xfId="48" applyFont="1" applyFill="1" applyAlignment="1">
      <alignment horizontal="centerContinuous" vertical="center"/>
    </xf>
    <xf numFmtId="38" fontId="0" fillId="7" borderId="75" xfId="48" applyFont="1" applyFill="1" applyBorder="1" applyAlignment="1">
      <alignment horizontal="distributed"/>
    </xf>
    <xf numFmtId="38" fontId="0" fillId="7" borderId="75" xfId="48" applyFont="1" applyFill="1" applyBorder="1" applyAlignment="1">
      <alignment shrinkToFit="1"/>
    </xf>
    <xf numFmtId="0" fontId="0" fillId="0" borderId="78" xfId="0" applyFont="1" applyFill="1" applyBorder="1" applyAlignment="1">
      <alignment horizontal="distributed" shrinkToFit="1"/>
    </xf>
    <xf numFmtId="0" fontId="6" fillId="0" borderId="79" xfId="0" applyFont="1" applyFill="1" applyBorder="1" applyAlignment="1">
      <alignment shrinkToFit="1"/>
    </xf>
    <xf numFmtId="0" fontId="4" fillId="0" borderId="80" xfId="0" applyFont="1" applyFill="1" applyBorder="1" applyAlignment="1">
      <alignment shrinkToFit="1"/>
    </xf>
    <xf numFmtId="0" fontId="0" fillId="0" borderId="90" xfId="0" applyFont="1" applyFill="1" applyBorder="1" applyAlignment="1">
      <alignment shrinkToFit="1"/>
    </xf>
    <xf numFmtId="0" fontId="0" fillId="0" borderId="78" xfId="0" applyFont="1" applyFill="1" applyBorder="1" applyAlignment="1">
      <alignment shrinkToFit="1"/>
    </xf>
    <xf numFmtId="38" fontId="5" fillId="0" borderId="78" xfId="48" applyFont="1" applyFill="1" applyBorder="1" applyAlignment="1">
      <alignment/>
    </xf>
    <xf numFmtId="38" fontId="5" fillId="0" borderId="78" xfId="48" applyFont="1" applyFill="1" applyBorder="1" applyAlignment="1">
      <alignment vertical="top"/>
    </xf>
    <xf numFmtId="38" fontId="0" fillId="0" borderId="75" xfId="48" applyFont="1" applyFill="1" applyBorder="1" applyAlignment="1">
      <alignment/>
    </xf>
    <xf numFmtId="0" fontId="0" fillId="0" borderId="78" xfId="0" applyFont="1" applyFill="1" applyBorder="1" applyAlignment="1">
      <alignment horizontal="distributed"/>
    </xf>
    <xf numFmtId="0" fontId="0" fillId="0" borderId="90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38" fontId="4" fillId="0" borderId="61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0" fontId="6" fillId="0" borderId="9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8" fontId="0" fillId="0" borderId="22" xfId="48" applyFont="1" applyFill="1" applyBorder="1" applyAlignment="1">
      <alignment horizontal="center"/>
    </xf>
    <xf numFmtId="38" fontId="32" fillId="0" borderId="74" xfId="48" applyFont="1" applyFill="1" applyBorder="1" applyAlignment="1">
      <alignment/>
    </xf>
    <xf numFmtId="38" fontId="5" fillId="0" borderId="22" xfId="48" applyFont="1" applyFill="1" applyBorder="1" applyAlignment="1">
      <alignment horizontal="center"/>
    </xf>
    <xf numFmtId="38" fontId="32" fillId="0" borderId="74" xfId="48" applyFont="1" applyFill="1" applyBorder="1" applyAlignment="1">
      <alignment horizontal="distributed"/>
    </xf>
    <xf numFmtId="38" fontId="5" fillId="0" borderId="22" xfId="48" applyFont="1" applyFill="1" applyBorder="1" applyAlignment="1">
      <alignment horizontal="center" vertical="top"/>
    </xf>
    <xf numFmtId="185" fontId="1" fillId="0" borderId="14" xfId="48" applyNumberFormat="1" applyFont="1" applyFill="1" applyBorder="1" applyAlignment="1">
      <alignment/>
    </xf>
    <xf numFmtId="38" fontId="32" fillId="0" borderId="22" xfId="48" applyFont="1" applyFill="1" applyBorder="1" applyAlignment="1">
      <alignment horizontal="center"/>
    </xf>
    <xf numFmtId="38" fontId="0" fillId="0" borderId="92" xfId="48" applyFont="1" applyFill="1" applyBorder="1" applyAlignment="1">
      <alignment horizontal="center"/>
    </xf>
    <xf numFmtId="185" fontId="1" fillId="0" borderId="121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185" fontId="1" fillId="0" borderId="26" xfId="48" applyNumberFormat="1" applyFont="1" applyFill="1" applyBorder="1" applyAlignment="1">
      <alignment/>
    </xf>
    <xf numFmtId="185" fontId="6" fillId="0" borderId="124" xfId="48" applyNumberFormat="1" applyFont="1" applyFill="1" applyBorder="1" applyAlignment="1">
      <alignment/>
    </xf>
    <xf numFmtId="38" fontId="32" fillId="0" borderId="48" xfId="48" applyFont="1" applyFill="1" applyBorder="1" applyAlignment="1">
      <alignment horizontal="distributed"/>
    </xf>
    <xf numFmtId="38" fontId="32" fillId="0" borderId="48" xfId="48" applyFont="1" applyFill="1" applyBorder="1" applyAlignment="1">
      <alignment/>
    </xf>
    <xf numFmtId="38" fontId="0" fillId="0" borderId="78" xfId="48" applyFont="1" applyFill="1" applyBorder="1" applyAlignment="1">
      <alignment shrinkToFit="1"/>
    </xf>
    <xf numFmtId="38" fontId="5" fillId="0" borderId="75" xfId="48" applyFont="1" applyFill="1" applyBorder="1" applyAlignment="1">
      <alignment/>
    </xf>
    <xf numFmtId="38" fontId="5" fillId="0" borderId="74" xfId="48" applyFont="1" applyFill="1" applyBorder="1" applyAlignment="1">
      <alignment horizontal="center"/>
    </xf>
    <xf numFmtId="38" fontId="32" fillId="0" borderId="72" xfId="48" applyFont="1" applyFill="1" applyBorder="1" applyAlignment="1">
      <alignment vertical="top"/>
    </xf>
    <xf numFmtId="38" fontId="32" fillId="0" borderId="74" xfId="48" applyFont="1" applyFill="1" applyBorder="1" applyAlignment="1">
      <alignment horizontal="center" vertical="top"/>
    </xf>
    <xf numFmtId="38" fontId="0" fillId="0" borderId="81" xfId="48" applyFont="1" applyFill="1" applyBorder="1" applyAlignment="1" applyProtection="1">
      <alignment/>
      <protection/>
    </xf>
    <xf numFmtId="0" fontId="0" fillId="7" borderId="40" xfId="0" applyFont="1" applyFill="1" applyBorder="1" applyAlignment="1">
      <alignment horizontal="distributed"/>
    </xf>
    <xf numFmtId="38" fontId="5" fillId="7" borderId="74" xfId="48" applyFont="1" applyFill="1" applyBorder="1" applyAlignment="1">
      <alignment shrinkToFit="1"/>
    </xf>
    <xf numFmtId="38" fontId="6" fillId="0" borderId="125" xfId="48" applyFont="1" applyFill="1" applyBorder="1" applyAlignment="1">
      <alignment/>
    </xf>
    <xf numFmtId="38" fontId="0" fillId="7" borderId="48" xfId="48" applyFont="1" applyFill="1" applyBorder="1" applyAlignment="1">
      <alignment shrinkToFit="1"/>
    </xf>
    <xf numFmtId="38" fontId="0" fillId="7" borderId="48" xfId="48" applyFont="1" applyFill="1" applyBorder="1" applyAlignment="1">
      <alignment horizontal="distributed"/>
    </xf>
    <xf numFmtId="38" fontId="0" fillId="7" borderId="48" xfId="48" applyFont="1" applyFill="1" applyBorder="1" applyAlignment="1">
      <alignment horizontal="distributed"/>
    </xf>
    <xf numFmtId="38" fontId="0" fillId="0" borderId="90" xfId="48" applyFont="1" applyFill="1" applyBorder="1" applyAlignment="1">
      <alignment/>
    </xf>
    <xf numFmtId="38" fontId="0" fillId="7" borderId="40" xfId="48" applyFont="1" applyFill="1" applyBorder="1" applyAlignment="1">
      <alignment horizontal="distributed"/>
    </xf>
    <xf numFmtId="38" fontId="0" fillId="7" borderId="48" xfId="48" applyFont="1" applyFill="1" applyBorder="1" applyAlignment="1">
      <alignment horizontal="distributed"/>
    </xf>
    <xf numFmtId="185" fontId="0" fillId="7" borderId="48" xfId="48" applyNumberFormat="1" applyFont="1" applyFill="1" applyBorder="1" applyAlignment="1">
      <alignment horizontal="distributed"/>
    </xf>
    <xf numFmtId="38" fontId="14" fillId="0" borderId="25" xfId="48" applyFont="1" applyFill="1" applyBorder="1" applyAlignment="1">
      <alignment horizontal="center" vertical="center"/>
    </xf>
    <xf numFmtId="38" fontId="14" fillId="0" borderId="12" xfId="48" applyFont="1" applyFill="1" applyBorder="1" applyAlignment="1">
      <alignment horizontal="center" vertical="center"/>
    </xf>
    <xf numFmtId="187" fontId="28" fillId="0" borderId="126" xfId="48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58" fontId="26" fillId="0" borderId="25" xfId="48" applyNumberFormat="1" applyFont="1" applyFill="1" applyBorder="1" applyAlignment="1">
      <alignment horizontal="distributed" vertical="center"/>
    </xf>
    <xf numFmtId="58" fontId="26" fillId="0" borderId="11" xfId="48" applyNumberFormat="1" applyFont="1" applyFill="1" applyBorder="1" applyAlignment="1">
      <alignment horizontal="distributed" vertical="center"/>
    </xf>
    <xf numFmtId="58" fontId="26" fillId="0" borderId="10" xfId="48" applyNumberFormat="1" applyFont="1" applyFill="1" applyBorder="1" applyAlignment="1">
      <alignment horizontal="distributed" vertical="center"/>
    </xf>
    <xf numFmtId="187" fontId="28" fillId="0" borderId="11" xfId="48" applyNumberFormat="1" applyFont="1" applyFill="1" applyBorder="1" applyAlignment="1">
      <alignment horizontal="center" vertical="center" shrinkToFit="1"/>
    </xf>
    <xf numFmtId="187" fontId="28" fillId="0" borderId="10" xfId="48" applyNumberFormat="1" applyFont="1" applyFill="1" applyBorder="1" applyAlignment="1">
      <alignment horizontal="center" vertical="center" shrinkToFit="1"/>
    </xf>
    <xf numFmtId="38" fontId="14" fillId="0" borderId="25" xfId="48" applyFont="1" applyFill="1" applyBorder="1" applyAlignment="1">
      <alignment horizontal="center"/>
    </xf>
    <xf numFmtId="38" fontId="14" fillId="0" borderId="12" xfId="48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185" fontId="0" fillId="0" borderId="78" xfId="48" applyNumberFormat="1" applyFont="1" applyFill="1" applyBorder="1" applyAlignment="1">
      <alignment horizontal="distributed"/>
    </xf>
    <xf numFmtId="185" fontId="0" fillId="0" borderId="22" xfId="48" applyNumberFormat="1" applyFont="1" applyFill="1" applyBorder="1" applyAlignment="1">
      <alignment horizontal="distributed"/>
    </xf>
    <xf numFmtId="58" fontId="1" fillId="0" borderId="11" xfId="0" applyNumberFormat="1" applyFont="1" applyBorder="1" applyAlignment="1">
      <alignment horizontal="distributed" vertical="center"/>
    </xf>
    <xf numFmtId="58" fontId="1" fillId="0" borderId="10" xfId="0" applyNumberFormat="1" applyFont="1" applyBorder="1" applyAlignment="1">
      <alignment horizontal="distributed" vertical="center"/>
    </xf>
    <xf numFmtId="187" fontId="13" fillId="0" borderId="126" xfId="48" applyNumberFormat="1" applyFont="1" applyFill="1" applyBorder="1" applyAlignment="1">
      <alignment horizontal="center" vertical="center"/>
    </xf>
    <xf numFmtId="187" fontId="13" fillId="0" borderId="11" xfId="48" applyNumberFormat="1" applyFont="1" applyFill="1" applyBorder="1" applyAlignment="1">
      <alignment horizontal="center" vertical="center"/>
    </xf>
    <xf numFmtId="187" fontId="13" fillId="0" borderId="10" xfId="48" applyNumberFormat="1" applyFont="1" applyFill="1" applyBorder="1" applyAlignment="1">
      <alignment horizontal="center" vertical="center"/>
    </xf>
    <xf numFmtId="38" fontId="0" fillId="7" borderId="48" xfId="48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171450</xdr:rowOff>
    </xdr:from>
    <xdr:to>
      <xdr:col>15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71475"/>
          <a:ext cx="2257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SheetLayoutView="115" workbookViewId="0" topLeftCell="A1">
      <selection activeCell="I55" sqref="I55:I56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22"/>
      <c r="B2" s="623"/>
      <c r="C2" s="623"/>
      <c r="D2" s="624"/>
      <c r="E2" s="625" t="s">
        <v>308</v>
      </c>
      <c r="F2" s="626"/>
      <c r="G2" s="627"/>
      <c r="H2" s="87"/>
      <c r="I2" s="88">
        <f>M4+'中央区・西区'!M4+'城南区・早良区'!M4+'南区・春日・大野城'!M4+'筑紫野・太宰府・那珂川・粕屋'!M4+'古賀・宗像・福津・糸島'!M4+'朝倉市・郡・小郡市　(福岡扱い）'!M4</f>
        <v>0</v>
      </c>
      <c r="J2" s="164"/>
      <c r="K2" s="320"/>
      <c r="L2" s="620"/>
      <c r="M2" s="621"/>
      <c r="N2" s="89"/>
      <c r="O2" s="90"/>
      <c r="P2" s="7"/>
    </row>
    <row r="3" spans="14:17" ht="15" customHeight="1" thickBot="1">
      <c r="N3" s="91"/>
      <c r="Q3" s="91" t="s">
        <v>173</v>
      </c>
    </row>
    <row r="4" spans="1:17" ht="17.25" customHeight="1" thickBot="1">
      <c r="A4" s="170" t="s">
        <v>616</v>
      </c>
      <c r="B4" s="92"/>
      <c r="C4" s="93" t="s">
        <v>163</v>
      </c>
      <c r="D4" s="94" t="s">
        <v>5</v>
      </c>
      <c r="E4" s="95"/>
      <c r="F4" s="96" t="s">
        <v>6</v>
      </c>
      <c r="G4" s="97">
        <f>B38+E38+H38+L38+O38+R38</f>
        <v>58650</v>
      </c>
      <c r="H4" s="98" t="s">
        <v>7</v>
      </c>
      <c r="I4" s="99">
        <f>C38+F38+I38+M38+P38+S38</f>
        <v>0</v>
      </c>
      <c r="J4" s="100"/>
      <c r="K4" s="100"/>
      <c r="L4" s="101" t="s">
        <v>8</v>
      </c>
      <c r="M4" s="102">
        <f>I4+I40</f>
        <v>0</v>
      </c>
      <c r="N4" s="103"/>
      <c r="Q4" s="103" t="s">
        <v>174</v>
      </c>
    </row>
    <row r="5" ht="5.25" customHeight="1" thickBot="1"/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341</v>
      </c>
      <c r="R6" s="76"/>
      <c r="S6" s="104"/>
    </row>
    <row r="7" spans="1:19" ht="15" customHeight="1">
      <c r="A7" s="105" t="s">
        <v>14</v>
      </c>
      <c r="B7" s="106" t="s">
        <v>15</v>
      </c>
      <c r="C7" s="107" t="s">
        <v>179</v>
      </c>
      <c r="D7" s="105" t="s">
        <v>14</v>
      </c>
      <c r="E7" s="106" t="s">
        <v>15</v>
      </c>
      <c r="F7" s="108" t="s">
        <v>179</v>
      </c>
      <c r="G7" s="105" t="s">
        <v>14</v>
      </c>
      <c r="H7" s="106" t="s">
        <v>15</v>
      </c>
      <c r="I7" s="108" t="s">
        <v>179</v>
      </c>
      <c r="J7" s="165" t="s">
        <v>14</v>
      </c>
      <c r="K7" s="166"/>
      <c r="L7" s="106" t="s">
        <v>15</v>
      </c>
      <c r="M7" s="108" t="s">
        <v>179</v>
      </c>
      <c r="N7" s="105" t="s">
        <v>14</v>
      </c>
      <c r="O7" s="106" t="s">
        <v>16</v>
      </c>
      <c r="P7" s="108" t="s">
        <v>179</v>
      </c>
      <c r="Q7" s="105" t="s">
        <v>14</v>
      </c>
      <c r="R7" s="106" t="s">
        <v>15</v>
      </c>
      <c r="S7" s="108" t="s">
        <v>179</v>
      </c>
    </row>
    <row r="8" spans="1:19" ht="18" customHeight="1">
      <c r="A8" s="171" t="s">
        <v>18</v>
      </c>
      <c r="B8" s="359">
        <v>1220</v>
      </c>
      <c r="C8" s="347"/>
      <c r="D8" s="174" t="s">
        <v>145</v>
      </c>
      <c r="E8" s="334">
        <v>1270</v>
      </c>
      <c r="F8" s="173"/>
      <c r="G8" s="171" t="s">
        <v>19</v>
      </c>
      <c r="H8" s="334">
        <v>500</v>
      </c>
      <c r="I8" s="173"/>
      <c r="J8" s="175" t="s">
        <v>515</v>
      </c>
      <c r="K8" s="176" t="s">
        <v>283</v>
      </c>
      <c r="L8" s="334">
        <v>1750</v>
      </c>
      <c r="M8" s="230"/>
      <c r="N8" s="171" t="s">
        <v>534</v>
      </c>
      <c r="O8" s="335">
        <v>270</v>
      </c>
      <c r="P8" s="173"/>
      <c r="Q8" s="171" t="s">
        <v>343</v>
      </c>
      <c r="R8" s="334">
        <v>50</v>
      </c>
      <c r="S8" s="230"/>
    </row>
    <row r="9" spans="1:19" ht="18" customHeight="1">
      <c r="A9" s="171" t="s">
        <v>208</v>
      </c>
      <c r="B9" s="359">
        <v>1400</v>
      </c>
      <c r="C9" s="329"/>
      <c r="D9" s="178" t="s">
        <v>319</v>
      </c>
      <c r="E9" s="335">
        <v>1300</v>
      </c>
      <c r="F9" s="177"/>
      <c r="G9" s="171" t="s">
        <v>146</v>
      </c>
      <c r="H9" s="335">
        <v>1190</v>
      </c>
      <c r="I9" s="177"/>
      <c r="J9" s="175" t="s">
        <v>20</v>
      </c>
      <c r="K9" s="176" t="s">
        <v>283</v>
      </c>
      <c r="L9" s="335">
        <v>1390</v>
      </c>
      <c r="M9" s="177"/>
      <c r="N9" s="171" t="s">
        <v>312</v>
      </c>
      <c r="O9" s="335">
        <v>340</v>
      </c>
      <c r="P9" s="177"/>
      <c r="Q9" s="171" t="s">
        <v>344</v>
      </c>
      <c r="R9" s="335">
        <v>50</v>
      </c>
      <c r="S9" s="240"/>
    </row>
    <row r="10" spans="1:19" ht="18" customHeight="1">
      <c r="A10" s="171" t="s">
        <v>296</v>
      </c>
      <c r="B10" s="359">
        <v>3400</v>
      </c>
      <c r="C10" s="329"/>
      <c r="D10" s="326" t="s">
        <v>297</v>
      </c>
      <c r="E10" s="335">
        <v>1280</v>
      </c>
      <c r="F10" s="240"/>
      <c r="G10" s="174" t="s">
        <v>306</v>
      </c>
      <c r="H10" s="335">
        <v>2170</v>
      </c>
      <c r="I10" s="177"/>
      <c r="J10" s="175" t="s">
        <v>25</v>
      </c>
      <c r="K10" s="176" t="s">
        <v>283</v>
      </c>
      <c r="L10" s="335">
        <v>2050</v>
      </c>
      <c r="M10" s="177"/>
      <c r="N10" s="354" t="s">
        <v>535</v>
      </c>
      <c r="O10" s="335">
        <v>130</v>
      </c>
      <c r="P10" s="177"/>
      <c r="Q10" s="174" t="s">
        <v>345</v>
      </c>
      <c r="R10" s="335">
        <v>700</v>
      </c>
      <c r="S10" s="240"/>
    </row>
    <row r="11" spans="1:19" ht="18" customHeight="1">
      <c r="A11" s="171" t="s">
        <v>318</v>
      </c>
      <c r="B11" s="359">
        <v>1750</v>
      </c>
      <c r="C11" s="329"/>
      <c r="D11" s="174" t="s">
        <v>277</v>
      </c>
      <c r="E11" s="335">
        <v>1530</v>
      </c>
      <c r="F11" s="177"/>
      <c r="G11" s="171" t="s">
        <v>303</v>
      </c>
      <c r="H11" s="335">
        <v>2090</v>
      </c>
      <c r="I11" s="177"/>
      <c r="J11" s="175" t="s">
        <v>23</v>
      </c>
      <c r="K11" s="176" t="s">
        <v>283</v>
      </c>
      <c r="L11" s="335">
        <v>1630</v>
      </c>
      <c r="M11" s="177"/>
      <c r="N11" s="354" t="s">
        <v>322</v>
      </c>
      <c r="O11" s="335">
        <v>1240</v>
      </c>
      <c r="P11" s="177"/>
      <c r="Q11" s="328" t="s">
        <v>561</v>
      </c>
      <c r="R11" s="335">
        <v>400</v>
      </c>
      <c r="S11" s="240"/>
    </row>
    <row r="12" spans="1:20" ht="18" customHeight="1">
      <c r="A12" s="328" t="s">
        <v>515</v>
      </c>
      <c r="B12" s="359">
        <v>120</v>
      </c>
      <c r="C12" s="329"/>
      <c r="D12" s="174"/>
      <c r="E12" s="335"/>
      <c r="F12" s="177"/>
      <c r="G12" s="365" t="s">
        <v>590</v>
      </c>
      <c r="H12" s="239">
        <v>1020</v>
      </c>
      <c r="I12" s="177"/>
      <c r="J12" s="179" t="s">
        <v>24</v>
      </c>
      <c r="K12" s="176" t="s">
        <v>283</v>
      </c>
      <c r="L12" s="335">
        <v>2220</v>
      </c>
      <c r="M12" s="177"/>
      <c r="N12" s="171" t="s">
        <v>22</v>
      </c>
      <c r="O12" s="335">
        <v>140</v>
      </c>
      <c r="P12" s="177"/>
      <c r="Q12" s="328" t="s">
        <v>562</v>
      </c>
      <c r="R12" s="335">
        <v>800</v>
      </c>
      <c r="S12" s="240"/>
      <c r="T12" s="444"/>
    </row>
    <row r="13" spans="1:19" ht="18" customHeight="1">
      <c r="A13" s="171"/>
      <c r="B13" s="359"/>
      <c r="C13" s="329"/>
      <c r="D13" s="331"/>
      <c r="E13" s="335"/>
      <c r="F13" s="177"/>
      <c r="G13" s="178" t="s">
        <v>588</v>
      </c>
      <c r="H13" s="335">
        <v>1220</v>
      </c>
      <c r="I13" s="177"/>
      <c r="J13" s="175" t="s">
        <v>205</v>
      </c>
      <c r="K13" s="176" t="s">
        <v>283</v>
      </c>
      <c r="L13" s="335">
        <v>2710</v>
      </c>
      <c r="M13" s="177"/>
      <c r="N13" s="171" t="s">
        <v>18</v>
      </c>
      <c r="O13" s="335">
        <v>420</v>
      </c>
      <c r="P13" s="177"/>
      <c r="Q13" s="454" t="s">
        <v>605</v>
      </c>
      <c r="R13" s="335">
        <v>750</v>
      </c>
      <c r="S13" s="240"/>
    </row>
    <row r="14" spans="1:19" ht="18" customHeight="1">
      <c r="A14" s="328"/>
      <c r="B14" s="359"/>
      <c r="C14" s="329"/>
      <c r="D14" s="174"/>
      <c r="E14" s="335"/>
      <c r="F14" s="177"/>
      <c r="G14" s="171" t="s">
        <v>18</v>
      </c>
      <c r="H14" s="335">
        <v>930</v>
      </c>
      <c r="I14" s="177"/>
      <c r="J14" s="179" t="s">
        <v>21</v>
      </c>
      <c r="K14" s="176" t="s">
        <v>283</v>
      </c>
      <c r="L14" s="335">
        <v>870</v>
      </c>
      <c r="M14" s="177"/>
      <c r="N14" s="171" t="s">
        <v>171</v>
      </c>
      <c r="O14" s="335">
        <v>30</v>
      </c>
      <c r="P14" s="177"/>
      <c r="Q14" s="375" t="s">
        <v>592</v>
      </c>
      <c r="R14" s="335">
        <v>300</v>
      </c>
      <c r="S14" s="240"/>
    </row>
    <row r="15" spans="1:19" ht="18" customHeight="1">
      <c r="A15" s="171"/>
      <c r="B15" s="359"/>
      <c r="C15" s="348"/>
      <c r="D15" s="174"/>
      <c r="E15" s="335"/>
      <c r="F15" s="177"/>
      <c r="G15" s="171" t="s">
        <v>169</v>
      </c>
      <c r="H15" s="335">
        <v>380</v>
      </c>
      <c r="I15" s="177"/>
      <c r="J15" s="175" t="s">
        <v>147</v>
      </c>
      <c r="K15" s="176" t="s">
        <v>283</v>
      </c>
      <c r="L15" s="335">
        <v>1070</v>
      </c>
      <c r="M15" s="177"/>
      <c r="N15" s="171"/>
      <c r="O15" s="359"/>
      <c r="P15" s="183"/>
      <c r="Q15" s="171" t="s">
        <v>346</v>
      </c>
      <c r="R15" s="335">
        <v>700</v>
      </c>
      <c r="S15" s="240"/>
    </row>
    <row r="16" spans="1:19" ht="18" customHeight="1">
      <c r="A16" s="171"/>
      <c r="B16" s="360"/>
      <c r="C16" s="349"/>
      <c r="D16" s="174"/>
      <c r="E16" s="172"/>
      <c r="F16" s="177"/>
      <c r="G16" s="174" t="s">
        <v>226</v>
      </c>
      <c r="H16" s="335">
        <v>70</v>
      </c>
      <c r="I16" s="177"/>
      <c r="J16" s="179" t="s">
        <v>22</v>
      </c>
      <c r="K16" s="176" t="s">
        <v>283</v>
      </c>
      <c r="L16" s="335">
        <v>1760</v>
      </c>
      <c r="M16" s="177"/>
      <c r="N16" s="181"/>
      <c r="O16" s="182"/>
      <c r="P16" s="183"/>
      <c r="Q16" s="171" t="s">
        <v>347</v>
      </c>
      <c r="R16" s="335">
        <v>700</v>
      </c>
      <c r="S16" s="240"/>
    </row>
    <row r="17" spans="1:19" ht="18" customHeight="1">
      <c r="A17" s="171"/>
      <c r="B17" s="350"/>
      <c r="C17" s="183"/>
      <c r="D17" s="171"/>
      <c r="E17" s="182"/>
      <c r="F17" s="177"/>
      <c r="G17" s="171"/>
      <c r="H17" s="172"/>
      <c r="I17" s="177"/>
      <c r="J17" s="179" t="s">
        <v>18</v>
      </c>
      <c r="K17" s="176" t="s">
        <v>283</v>
      </c>
      <c r="L17" s="335">
        <v>2390</v>
      </c>
      <c r="M17" s="177"/>
      <c r="N17" s="181"/>
      <c r="O17" s="182"/>
      <c r="P17" s="183"/>
      <c r="Q17" s="171" t="s">
        <v>348</v>
      </c>
      <c r="R17" s="335">
        <v>300</v>
      </c>
      <c r="S17" s="240"/>
    </row>
    <row r="18" spans="1:19" ht="18" customHeight="1">
      <c r="A18" s="171"/>
      <c r="B18" s="184"/>
      <c r="C18" s="183"/>
      <c r="D18" s="171"/>
      <c r="E18" s="182"/>
      <c r="F18" s="177"/>
      <c r="G18" s="171"/>
      <c r="H18" s="172"/>
      <c r="I18" s="177"/>
      <c r="J18" s="175" t="s">
        <v>26</v>
      </c>
      <c r="K18" s="176" t="s">
        <v>283</v>
      </c>
      <c r="L18" s="335">
        <v>1410</v>
      </c>
      <c r="M18" s="177"/>
      <c r="N18" s="181"/>
      <c r="O18" s="182"/>
      <c r="P18" s="183"/>
      <c r="Q18" s="171" t="s">
        <v>349</v>
      </c>
      <c r="R18" s="336">
        <v>250</v>
      </c>
      <c r="S18" s="240"/>
    </row>
    <row r="19" spans="1:19" ht="18" customHeight="1">
      <c r="A19" s="185"/>
      <c r="B19" s="182"/>
      <c r="C19" s="183"/>
      <c r="D19" s="171"/>
      <c r="E19" s="182"/>
      <c r="F19" s="177"/>
      <c r="G19" s="174"/>
      <c r="H19" s="172"/>
      <c r="I19" s="177"/>
      <c r="J19" s="465" t="s">
        <v>17</v>
      </c>
      <c r="K19" s="176" t="s">
        <v>283</v>
      </c>
      <c r="L19" s="335">
        <v>540</v>
      </c>
      <c r="M19" s="177"/>
      <c r="N19" s="181"/>
      <c r="O19" s="182"/>
      <c r="P19" s="183"/>
      <c r="Q19" s="171" t="s">
        <v>350</v>
      </c>
      <c r="R19" s="336">
        <v>1200</v>
      </c>
      <c r="S19" s="240"/>
    </row>
    <row r="20" spans="1:20" ht="18" customHeight="1">
      <c r="A20" s="186"/>
      <c r="B20" s="187"/>
      <c r="C20" s="188"/>
      <c r="D20" s="189"/>
      <c r="E20" s="182"/>
      <c r="F20" s="183"/>
      <c r="G20" s="174"/>
      <c r="H20" s="172"/>
      <c r="I20" s="177"/>
      <c r="J20" s="179"/>
      <c r="K20" s="176"/>
      <c r="L20" s="335"/>
      <c r="M20" s="177"/>
      <c r="N20" s="181"/>
      <c r="O20" s="182"/>
      <c r="P20" s="183"/>
      <c r="Q20" s="174" t="s">
        <v>351</v>
      </c>
      <c r="R20" s="336">
        <v>400</v>
      </c>
      <c r="S20" s="240"/>
      <c r="T20" s="444"/>
    </row>
    <row r="21" spans="1:20" ht="18" customHeight="1">
      <c r="A21" s="171"/>
      <c r="B21" s="172"/>
      <c r="C21" s="177"/>
      <c r="D21" s="174"/>
      <c r="E21" s="239"/>
      <c r="F21" s="177"/>
      <c r="G21" s="174"/>
      <c r="H21" s="182"/>
      <c r="I21" s="183"/>
      <c r="J21" s="175"/>
      <c r="K21" s="176"/>
      <c r="L21" s="172"/>
      <c r="M21" s="177"/>
      <c r="N21" s="181"/>
      <c r="O21" s="182"/>
      <c r="P21" s="183"/>
      <c r="Q21" s="331" t="s">
        <v>560</v>
      </c>
      <c r="R21" s="336">
        <v>1200</v>
      </c>
      <c r="S21" s="240"/>
      <c r="T21" s="444"/>
    </row>
    <row r="22" spans="1:19" ht="18" customHeight="1">
      <c r="A22" s="190"/>
      <c r="B22" s="191"/>
      <c r="C22" s="188"/>
      <c r="D22" s="192"/>
      <c r="E22" s="182"/>
      <c r="F22" s="183"/>
      <c r="G22" s="171"/>
      <c r="H22" s="172"/>
      <c r="I22" s="177"/>
      <c r="J22" s="175"/>
      <c r="K22" s="176"/>
      <c r="L22" s="172"/>
      <c r="M22" s="177"/>
      <c r="N22" s="345"/>
      <c r="O22" s="182"/>
      <c r="P22" s="183"/>
      <c r="Q22" s="331" t="s">
        <v>565</v>
      </c>
      <c r="R22" s="336">
        <v>1200</v>
      </c>
      <c r="S22" s="240"/>
    </row>
    <row r="23" spans="1:19" ht="18" customHeight="1">
      <c r="A23" s="190"/>
      <c r="B23" s="191"/>
      <c r="C23" s="188"/>
      <c r="D23" s="193"/>
      <c r="E23" s="194"/>
      <c r="F23" s="195"/>
      <c r="G23" s="174"/>
      <c r="H23" s="172"/>
      <c r="I23" s="177"/>
      <c r="J23" s="175"/>
      <c r="K23" s="176"/>
      <c r="L23" s="196"/>
      <c r="M23" s="177"/>
      <c r="N23" s="181"/>
      <c r="O23" s="182"/>
      <c r="P23" s="183"/>
      <c r="Q23" s="174" t="s">
        <v>352</v>
      </c>
      <c r="R23" s="383">
        <v>350</v>
      </c>
      <c r="S23" s="240"/>
    </row>
    <row r="24" spans="1:19" ht="18" customHeight="1">
      <c r="A24" s="197"/>
      <c r="B24" s="182"/>
      <c r="C24" s="183"/>
      <c r="D24" s="198"/>
      <c r="E24" s="194"/>
      <c r="F24" s="195"/>
      <c r="G24" s="174"/>
      <c r="H24" s="172"/>
      <c r="I24" s="177"/>
      <c r="J24" s="175"/>
      <c r="K24" s="176"/>
      <c r="L24" s="172"/>
      <c r="M24" s="177"/>
      <c r="N24" s="181"/>
      <c r="O24" s="182"/>
      <c r="P24" s="183"/>
      <c r="Q24" s="171" t="s">
        <v>353</v>
      </c>
      <c r="R24" s="336">
        <v>350</v>
      </c>
      <c r="S24" s="240"/>
    </row>
    <row r="25" spans="1:19" ht="18" customHeight="1">
      <c r="A25" s="185"/>
      <c r="B25" s="182"/>
      <c r="C25" s="183"/>
      <c r="D25" s="181"/>
      <c r="E25" s="182"/>
      <c r="F25" s="183"/>
      <c r="G25" s="181"/>
      <c r="H25" s="182"/>
      <c r="I25" s="183"/>
      <c r="J25" s="179"/>
      <c r="K25" s="176"/>
      <c r="L25" s="172"/>
      <c r="M25" s="177"/>
      <c r="N25" s="181"/>
      <c r="O25" s="182"/>
      <c r="P25" s="183"/>
      <c r="Q25" s="174" t="s">
        <v>354</v>
      </c>
      <c r="R25" s="336">
        <v>400</v>
      </c>
      <c r="S25" s="240"/>
    </row>
    <row r="26" spans="1:19" ht="18" customHeight="1">
      <c r="A26" s="185"/>
      <c r="B26" s="182"/>
      <c r="C26" s="183"/>
      <c r="D26" s="181"/>
      <c r="E26" s="182"/>
      <c r="F26" s="183"/>
      <c r="G26" s="181"/>
      <c r="H26" s="182"/>
      <c r="I26" s="183"/>
      <c r="J26" s="199"/>
      <c r="K26" s="200"/>
      <c r="L26" s="172"/>
      <c r="M26" s="201"/>
      <c r="N26" s="181"/>
      <c r="O26" s="182"/>
      <c r="P26" s="183"/>
      <c r="Q26" s="174" t="s">
        <v>355</v>
      </c>
      <c r="R26" s="336">
        <v>850</v>
      </c>
      <c r="S26" s="240"/>
    </row>
    <row r="27" spans="1:19" ht="18" customHeight="1">
      <c r="A27" s="185"/>
      <c r="B27" s="182"/>
      <c r="C27" s="183"/>
      <c r="D27" s="181"/>
      <c r="E27" s="182"/>
      <c r="F27" s="183"/>
      <c r="G27" s="181"/>
      <c r="H27" s="182"/>
      <c r="I27" s="183"/>
      <c r="J27" s="199"/>
      <c r="K27" s="200"/>
      <c r="L27" s="182"/>
      <c r="M27" s="183"/>
      <c r="N27" s="181"/>
      <c r="O27" s="182"/>
      <c r="P27" s="183"/>
      <c r="Q27" s="174" t="s">
        <v>356</v>
      </c>
      <c r="R27" s="383">
        <v>350</v>
      </c>
      <c r="S27" s="240"/>
    </row>
    <row r="28" spans="1:19" ht="18" customHeight="1">
      <c r="A28" s="185"/>
      <c r="B28" s="182"/>
      <c r="C28" s="183"/>
      <c r="D28" s="181"/>
      <c r="E28" s="182"/>
      <c r="F28" s="183"/>
      <c r="G28" s="181"/>
      <c r="H28" s="182"/>
      <c r="I28" s="183"/>
      <c r="J28" s="199"/>
      <c r="K28" s="200"/>
      <c r="L28" s="182"/>
      <c r="M28" s="183"/>
      <c r="N28" s="181"/>
      <c r="O28" s="182"/>
      <c r="P28" s="183"/>
      <c r="Q28" s="174" t="s">
        <v>357</v>
      </c>
      <c r="R28" s="383">
        <v>100</v>
      </c>
      <c r="S28" s="204"/>
    </row>
    <row r="29" spans="1:19" ht="18" customHeight="1">
      <c r="A29" s="185"/>
      <c r="B29" s="182"/>
      <c r="C29" s="183"/>
      <c r="D29" s="181"/>
      <c r="E29" s="182"/>
      <c r="F29" s="183"/>
      <c r="G29" s="181"/>
      <c r="H29" s="182"/>
      <c r="I29" s="183"/>
      <c r="J29" s="202"/>
      <c r="K29" s="203"/>
      <c r="L29" s="182"/>
      <c r="M29" s="204"/>
      <c r="N29" s="171"/>
      <c r="O29" s="182"/>
      <c r="P29" s="183"/>
      <c r="Q29" s="174" t="s">
        <v>358</v>
      </c>
      <c r="R29" s="383">
        <v>50</v>
      </c>
      <c r="S29" s="204"/>
    </row>
    <row r="30" spans="1:19" ht="18" customHeight="1">
      <c r="A30" s="171"/>
      <c r="B30" s="351"/>
      <c r="C30" s="183"/>
      <c r="D30" s="181"/>
      <c r="E30" s="182"/>
      <c r="F30" s="183"/>
      <c r="G30" s="181"/>
      <c r="H30" s="182"/>
      <c r="I30" s="183"/>
      <c r="J30" s="175"/>
      <c r="K30" s="176"/>
      <c r="L30" s="182"/>
      <c r="M30" s="183"/>
      <c r="N30" s="171"/>
      <c r="O30" s="182"/>
      <c r="P30" s="183"/>
      <c r="Q30" s="174" t="s">
        <v>359</v>
      </c>
      <c r="R30" s="383">
        <v>100</v>
      </c>
      <c r="S30" s="204"/>
    </row>
    <row r="31" spans="1:20" ht="18" customHeight="1">
      <c r="A31" s="171"/>
      <c r="B31" s="352"/>
      <c r="C31" s="183"/>
      <c r="D31" s="181"/>
      <c r="E31" s="182"/>
      <c r="F31" s="183"/>
      <c r="G31" s="181"/>
      <c r="H31" s="182"/>
      <c r="I31" s="183"/>
      <c r="J31" s="175"/>
      <c r="K31" s="174"/>
      <c r="L31" s="182"/>
      <c r="M31" s="183"/>
      <c r="N31" s="171"/>
      <c r="O31" s="182"/>
      <c r="P31" s="183"/>
      <c r="Q31" s="171" t="s">
        <v>526</v>
      </c>
      <c r="R31" s="383">
        <v>700</v>
      </c>
      <c r="S31" s="204"/>
      <c r="T31" s="444"/>
    </row>
    <row r="32" spans="1:20" ht="18" customHeight="1">
      <c r="A32" s="171"/>
      <c r="B32" s="352"/>
      <c r="C32" s="183"/>
      <c r="D32" s="181"/>
      <c r="E32" s="182"/>
      <c r="F32" s="183"/>
      <c r="G32" s="181"/>
      <c r="H32" s="182"/>
      <c r="I32" s="183"/>
      <c r="J32" s="175"/>
      <c r="K32" s="176"/>
      <c r="L32" s="182"/>
      <c r="M32" s="183"/>
      <c r="N32" s="171"/>
      <c r="O32" s="182"/>
      <c r="P32" s="183"/>
      <c r="Q32" s="171" t="s">
        <v>527</v>
      </c>
      <c r="R32" s="383">
        <v>700</v>
      </c>
      <c r="S32" s="204"/>
      <c r="T32" s="444"/>
    </row>
    <row r="33" spans="1:20" ht="18" customHeight="1">
      <c r="A33" s="227"/>
      <c r="B33" s="207"/>
      <c r="C33" s="447"/>
      <c r="D33" s="227"/>
      <c r="E33" s="228"/>
      <c r="F33" s="329"/>
      <c r="G33" s="208"/>
      <c r="H33" s="207"/>
      <c r="I33" s="447"/>
      <c r="J33" s="209"/>
      <c r="K33" s="210"/>
      <c r="L33" s="207"/>
      <c r="M33" s="447"/>
      <c r="N33" s="208"/>
      <c r="O33" s="207"/>
      <c r="P33" s="447"/>
      <c r="Q33" s="328" t="s">
        <v>554</v>
      </c>
      <c r="R33" s="383">
        <v>100</v>
      </c>
      <c r="S33" s="204"/>
      <c r="T33" s="444"/>
    </row>
    <row r="34" spans="1:20" ht="18" customHeight="1">
      <c r="A34" s="171" t="s">
        <v>17</v>
      </c>
      <c r="B34" s="351"/>
      <c r="C34" s="329"/>
      <c r="D34" s="466" t="s">
        <v>17</v>
      </c>
      <c r="E34" s="342"/>
      <c r="F34" s="201"/>
      <c r="G34" s="452"/>
      <c r="H34" s="228"/>
      <c r="I34" s="329"/>
      <c r="J34" s="221"/>
      <c r="K34" s="222"/>
      <c r="L34" s="228"/>
      <c r="M34" s="329"/>
      <c r="N34" s="244"/>
      <c r="O34" s="228"/>
      <c r="P34" s="329"/>
      <c r="Q34" s="451" t="s">
        <v>555</v>
      </c>
      <c r="R34" s="384">
        <v>100</v>
      </c>
      <c r="S34" s="250"/>
      <c r="T34" s="444"/>
    </row>
    <row r="35" spans="1:20" ht="18" customHeight="1">
      <c r="A35" s="171" t="s">
        <v>20</v>
      </c>
      <c r="B35" s="352"/>
      <c r="C35" s="183"/>
      <c r="D35" s="181"/>
      <c r="E35" s="182"/>
      <c r="F35" s="183"/>
      <c r="G35" s="171" t="s">
        <v>307</v>
      </c>
      <c r="H35" s="182"/>
      <c r="I35" s="183"/>
      <c r="J35" s="175"/>
      <c r="K35" s="176"/>
      <c r="L35" s="182"/>
      <c r="M35" s="183"/>
      <c r="N35" s="171"/>
      <c r="O35" s="182"/>
      <c r="P35" s="183"/>
      <c r="Q35" s="244" t="s">
        <v>571</v>
      </c>
      <c r="R35" s="387">
        <v>100</v>
      </c>
      <c r="S35" s="254"/>
      <c r="T35" s="444"/>
    </row>
    <row r="36" spans="1:20" ht="18" customHeight="1">
      <c r="A36" s="227"/>
      <c r="B36" s="228"/>
      <c r="C36" s="329"/>
      <c r="D36" s="452"/>
      <c r="E36" s="228"/>
      <c r="F36" s="329"/>
      <c r="G36" s="452"/>
      <c r="H36" s="228"/>
      <c r="I36" s="329"/>
      <c r="J36" s="221"/>
      <c r="K36" s="222"/>
      <c r="L36" s="228"/>
      <c r="M36" s="329"/>
      <c r="N36" s="452"/>
      <c r="O36" s="228"/>
      <c r="P36" s="329"/>
      <c r="Q36" s="171" t="s">
        <v>572</v>
      </c>
      <c r="R36" s="383">
        <v>100</v>
      </c>
      <c r="S36" s="204"/>
      <c r="T36" s="444"/>
    </row>
    <row r="37" spans="1:20" ht="18" customHeight="1">
      <c r="A37" s="227"/>
      <c r="B37" s="228"/>
      <c r="C37" s="329"/>
      <c r="D37" s="452"/>
      <c r="E37" s="228"/>
      <c r="F37" s="329"/>
      <c r="G37" s="452"/>
      <c r="H37" s="228"/>
      <c r="I37" s="329"/>
      <c r="J37" s="221"/>
      <c r="K37" s="222"/>
      <c r="L37" s="228"/>
      <c r="M37" s="329"/>
      <c r="N37" s="452"/>
      <c r="O37" s="228"/>
      <c r="P37" s="329"/>
      <c r="Q37" s="171" t="s">
        <v>573</v>
      </c>
      <c r="R37" s="383">
        <v>100</v>
      </c>
      <c r="S37" s="204"/>
      <c r="T37" s="444"/>
    </row>
    <row r="38" spans="1:19" ht="18" customHeight="1" thickBot="1">
      <c r="A38" s="211" t="s">
        <v>27</v>
      </c>
      <c r="B38" s="212">
        <f>SUM(B8:B36)</f>
        <v>7890</v>
      </c>
      <c r="C38" s="213">
        <f>SUM(C8:C37)</f>
        <v>0</v>
      </c>
      <c r="D38" s="211" t="s">
        <v>27</v>
      </c>
      <c r="E38" s="212">
        <f>SUM(E8:E36)</f>
        <v>5380</v>
      </c>
      <c r="F38" s="213">
        <f>SUM(F8:F37)</f>
        <v>0</v>
      </c>
      <c r="G38" s="211" t="s">
        <v>27</v>
      </c>
      <c r="H38" s="212">
        <f>SUM(H8:H36)</f>
        <v>9570</v>
      </c>
      <c r="I38" s="213">
        <f>SUM(I8:I36)</f>
        <v>0</v>
      </c>
      <c r="J38" s="214" t="s">
        <v>27</v>
      </c>
      <c r="K38" s="215"/>
      <c r="L38" s="212">
        <f>SUM(L8:L36)</f>
        <v>19790</v>
      </c>
      <c r="M38" s="213">
        <f>SUM(M8:M36)</f>
        <v>0</v>
      </c>
      <c r="N38" s="211" t="s">
        <v>27</v>
      </c>
      <c r="O38" s="212">
        <f>SUM(O8:O36)</f>
        <v>2570</v>
      </c>
      <c r="P38" s="213">
        <f>SUM(P8:P36)</f>
        <v>0</v>
      </c>
      <c r="Q38" s="211" t="s">
        <v>27</v>
      </c>
      <c r="R38" s="385">
        <f>SUM(R8:R37)</f>
        <v>13450</v>
      </c>
      <c r="S38" s="213">
        <f>SUM(S8:S37)</f>
        <v>0</v>
      </c>
    </row>
    <row r="39" ht="15" customHeight="1" thickBot="1">
      <c r="N39" s="109"/>
    </row>
    <row r="40" spans="1:14" ht="17.25" customHeight="1" thickBot="1">
      <c r="A40" s="170" t="s">
        <v>616</v>
      </c>
      <c r="B40" s="110"/>
      <c r="C40" s="93" t="s">
        <v>149</v>
      </c>
      <c r="D40" s="94" t="s">
        <v>28</v>
      </c>
      <c r="E40" s="111"/>
      <c r="F40" s="96" t="s">
        <v>6</v>
      </c>
      <c r="G40" s="97">
        <f>B61+E61+H61+L61+O61+R61</f>
        <v>32950</v>
      </c>
      <c r="H40" s="112" t="s">
        <v>7</v>
      </c>
      <c r="I40" s="99">
        <f>C61+F61+I61+M61+P61+S61</f>
        <v>0</v>
      </c>
      <c r="J40" s="100"/>
      <c r="K40" s="100"/>
      <c r="N40" s="113"/>
    </row>
    <row r="41" ht="5.25" customHeight="1" thickBot="1"/>
    <row r="42" spans="1:19" ht="18" customHeight="1">
      <c r="A42" s="75" t="s">
        <v>9</v>
      </c>
      <c r="B42" s="76"/>
      <c r="C42" s="104"/>
      <c r="D42" s="82" t="s">
        <v>10</v>
      </c>
      <c r="E42" s="76"/>
      <c r="F42" s="104"/>
      <c r="G42" s="82" t="s">
        <v>11</v>
      </c>
      <c r="H42" s="76"/>
      <c r="I42" s="104"/>
      <c r="J42" s="82" t="s">
        <v>12</v>
      </c>
      <c r="K42" s="82"/>
      <c r="L42" s="76"/>
      <c r="M42" s="104"/>
      <c r="N42" s="82" t="s">
        <v>13</v>
      </c>
      <c r="O42" s="76"/>
      <c r="P42" s="104"/>
      <c r="Q42" s="82" t="s">
        <v>341</v>
      </c>
      <c r="R42" s="76"/>
      <c r="S42" s="104"/>
    </row>
    <row r="43" spans="1:19" s="7" customFormat="1" ht="15" customHeight="1">
      <c r="A43" s="105" t="s">
        <v>14</v>
      </c>
      <c r="B43" s="106" t="s">
        <v>16</v>
      </c>
      <c r="C43" s="108" t="s">
        <v>179</v>
      </c>
      <c r="D43" s="105" t="s">
        <v>14</v>
      </c>
      <c r="E43" s="106" t="s">
        <v>16</v>
      </c>
      <c r="F43" s="108" t="s">
        <v>179</v>
      </c>
      <c r="G43" s="105" t="s">
        <v>14</v>
      </c>
      <c r="H43" s="106" t="s">
        <v>16</v>
      </c>
      <c r="I43" s="108" t="s">
        <v>179</v>
      </c>
      <c r="J43" s="165" t="s">
        <v>14</v>
      </c>
      <c r="K43" s="166"/>
      <c r="L43" s="106" t="s">
        <v>16</v>
      </c>
      <c r="M43" s="108" t="s">
        <v>179</v>
      </c>
      <c r="N43" s="105" t="s">
        <v>14</v>
      </c>
      <c r="O43" s="106" t="s">
        <v>16</v>
      </c>
      <c r="P43" s="108" t="s">
        <v>179</v>
      </c>
      <c r="Q43" s="105" t="s">
        <v>14</v>
      </c>
      <c r="R43" s="106" t="s">
        <v>16</v>
      </c>
      <c r="S43" s="108" t="s">
        <v>179</v>
      </c>
    </row>
    <row r="44" spans="1:19" ht="18" customHeight="1">
      <c r="A44" s="171" t="s">
        <v>29</v>
      </c>
      <c r="B44" s="334">
        <v>520</v>
      </c>
      <c r="C44" s="173"/>
      <c r="D44" s="171" t="s">
        <v>152</v>
      </c>
      <c r="E44" s="335">
        <v>630</v>
      </c>
      <c r="F44" s="177"/>
      <c r="G44" s="171" t="s">
        <v>180</v>
      </c>
      <c r="H44" s="358">
        <v>370</v>
      </c>
      <c r="I44" s="347"/>
      <c r="J44" s="405" t="s">
        <v>538</v>
      </c>
      <c r="K44" s="176" t="s">
        <v>283</v>
      </c>
      <c r="L44" s="335">
        <v>1240</v>
      </c>
      <c r="M44" s="173"/>
      <c r="N44" s="354" t="s">
        <v>532</v>
      </c>
      <c r="O44" s="334">
        <v>1670</v>
      </c>
      <c r="P44" s="173"/>
      <c r="Q44" s="171" t="s">
        <v>360</v>
      </c>
      <c r="R44" s="353">
        <v>550</v>
      </c>
      <c r="S44" s="230"/>
    </row>
    <row r="45" spans="1:19" ht="18" customHeight="1">
      <c r="A45" s="171" t="s">
        <v>324</v>
      </c>
      <c r="B45" s="335">
        <v>530</v>
      </c>
      <c r="C45" s="177"/>
      <c r="D45" s="216" t="s">
        <v>293</v>
      </c>
      <c r="E45" s="335">
        <v>280</v>
      </c>
      <c r="F45" s="177"/>
      <c r="G45" s="171" t="s">
        <v>227</v>
      </c>
      <c r="H45" s="359">
        <v>200</v>
      </c>
      <c r="I45" s="329"/>
      <c r="J45" s="405" t="s">
        <v>570</v>
      </c>
      <c r="K45" s="176" t="s">
        <v>283</v>
      </c>
      <c r="L45" s="335">
        <v>4040</v>
      </c>
      <c r="M45" s="177"/>
      <c r="N45" s="279" t="s">
        <v>533</v>
      </c>
      <c r="O45" s="335">
        <v>60</v>
      </c>
      <c r="P45" s="177"/>
      <c r="Q45" s="171" t="s">
        <v>361</v>
      </c>
      <c r="R45" s="338">
        <v>250</v>
      </c>
      <c r="S45" s="240"/>
    </row>
    <row r="46" spans="1:19" ht="18" customHeight="1">
      <c r="A46" s="354" t="s">
        <v>320</v>
      </c>
      <c r="B46" s="335">
        <v>420</v>
      </c>
      <c r="C46" s="177"/>
      <c r="D46" s="171" t="s">
        <v>213</v>
      </c>
      <c r="E46" s="335">
        <v>580</v>
      </c>
      <c r="F46" s="177"/>
      <c r="G46" s="171" t="s">
        <v>334</v>
      </c>
      <c r="H46" s="359">
        <v>1320</v>
      </c>
      <c r="I46" s="329"/>
      <c r="J46" s="175" t="s">
        <v>33</v>
      </c>
      <c r="K46" s="176" t="s">
        <v>283</v>
      </c>
      <c r="L46" s="335">
        <v>1250</v>
      </c>
      <c r="M46" s="177"/>
      <c r="N46" s="216" t="s">
        <v>316</v>
      </c>
      <c r="O46" s="335">
        <v>2040</v>
      </c>
      <c r="P46" s="177"/>
      <c r="Q46" s="171" t="s">
        <v>362</v>
      </c>
      <c r="R46" s="338">
        <v>50</v>
      </c>
      <c r="S46" s="240"/>
    </row>
    <row r="47" spans="1:19" ht="18" customHeight="1">
      <c r="A47" s="171" t="s">
        <v>166</v>
      </c>
      <c r="B47" s="335">
        <v>320</v>
      </c>
      <c r="C47" s="177"/>
      <c r="D47" s="328"/>
      <c r="E47" s="335"/>
      <c r="F47" s="346"/>
      <c r="G47" s="618" t="s">
        <v>30</v>
      </c>
      <c r="H47" s="359">
        <v>2600</v>
      </c>
      <c r="I47" s="329"/>
      <c r="J47" s="179" t="s">
        <v>31</v>
      </c>
      <c r="K47" s="176" t="s">
        <v>283</v>
      </c>
      <c r="L47" s="335">
        <v>1370</v>
      </c>
      <c r="M47" s="177"/>
      <c r="N47" s="174" t="s">
        <v>203</v>
      </c>
      <c r="O47" s="335">
        <v>150</v>
      </c>
      <c r="P47" s="177"/>
      <c r="Q47" s="171" t="s">
        <v>363</v>
      </c>
      <c r="R47" s="338">
        <v>300</v>
      </c>
      <c r="S47" s="240"/>
    </row>
    <row r="48" spans="1:19" ht="18" customHeight="1">
      <c r="A48" s="171"/>
      <c r="B48" s="335"/>
      <c r="C48" s="240"/>
      <c r="D48" s="328"/>
      <c r="E48" s="335"/>
      <c r="F48" s="346"/>
      <c r="G48" s="174" t="s">
        <v>32</v>
      </c>
      <c r="H48" s="359">
        <v>490</v>
      </c>
      <c r="I48" s="329"/>
      <c r="J48" s="175" t="s">
        <v>29</v>
      </c>
      <c r="K48" s="176" t="s">
        <v>283</v>
      </c>
      <c r="L48" s="335">
        <v>2490</v>
      </c>
      <c r="M48" s="177"/>
      <c r="N48" s="325" t="s">
        <v>549</v>
      </c>
      <c r="O48" s="335">
        <v>420</v>
      </c>
      <c r="P48" s="183"/>
      <c r="Q48" s="174" t="s">
        <v>364</v>
      </c>
      <c r="R48" s="338">
        <v>300</v>
      </c>
      <c r="S48" s="240"/>
    </row>
    <row r="49" spans="1:19" ht="18" customHeight="1">
      <c r="A49" s="171"/>
      <c r="B49" s="217"/>
      <c r="C49" s="177"/>
      <c r="D49" s="171"/>
      <c r="E49" s="182"/>
      <c r="F49" s="183"/>
      <c r="G49" s="171" t="s">
        <v>203</v>
      </c>
      <c r="H49" s="360">
        <v>1810</v>
      </c>
      <c r="I49" s="177"/>
      <c r="J49" s="179" t="s">
        <v>34</v>
      </c>
      <c r="K49" s="176" t="s">
        <v>283</v>
      </c>
      <c r="L49" s="335">
        <v>2170</v>
      </c>
      <c r="M49" s="177"/>
      <c r="N49" s="174" t="s">
        <v>337</v>
      </c>
      <c r="O49" s="335">
        <v>140</v>
      </c>
      <c r="P49" s="177"/>
      <c r="Q49" s="171" t="s">
        <v>365</v>
      </c>
      <c r="R49" s="336">
        <v>100</v>
      </c>
      <c r="S49" s="253"/>
    </row>
    <row r="50" spans="1:19" ht="18" customHeight="1">
      <c r="A50" s="171"/>
      <c r="B50" s="184"/>
      <c r="C50" s="177"/>
      <c r="D50" s="171"/>
      <c r="E50" s="172"/>
      <c r="F50" s="177"/>
      <c r="G50" s="618" t="s">
        <v>536</v>
      </c>
      <c r="H50" s="359">
        <v>0</v>
      </c>
      <c r="I50" s="177"/>
      <c r="J50" s="179"/>
      <c r="K50" s="176"/>
      <c r="L50" s="337"/>
      <c r="M50" s="177"/>
      <c r="N50" s="181"/>
      <c r="O50" s="182"/>
      <c r="P50" s="177"/>
      <c r="Q50" s="171" t="s">
        <v>366</v>
      </c>
      <c r="R50" s="360">
        <v>250</v>
      </c>
      <c r="S50" s="254"/>
    </row>
    <row r="51" spans="1:19" ht="18" customHeight="1">
      <c r="A51" s="171"/>
      <c r="B51" s="172"/>
      <c r="C51" s="177"/>
      <c r="D51" s="171"/>
      <c r="E51" s="182"/>
      <c r="F51" s="183"/>
      <c r="G51" s="171"/>
      <c r="H51" s="330"/>
      <c r="I51" s="183"/>
      <c r="J51" s="175"/>
      <c r="K51" s="176"/>
      <c r="L51" s="182"/>
      <c r="M51" s="183"/>
      <c r="N51" s="181"/>
      <c r="O51" s="182"/>
      <c r="P51" s="183"/>
      <c r="Q51" s="171" t="s">
        <v>367</v>
      </c>
      <c r="R51" s="360">
        <v>600</v>
      </c>
      <c r="S51" s="204"/>
    </row>
    <row r="52" spans="1:19" ht="18" customHeight="1">
      <c r="A52" s="171"/>
      <c r="B52" s="184"/>
      <c r="C52" s="183"/>
      <c r="D52" s="171"/>
      <c r="E52" s="182"/>
      <c r="F52" s="183"/>
      <c r="G52" s="171"/>
      <c r="H52" s="330"/>
      <c r="I52" s="183"/>
      <c r="J52" s="179"/>
      <c r="K52" s="176"/>
      <c r="L52" s="172"/>
      <c r="M52" s="177"/>
      <c r="N52" s="181"/>
      <c r="O52" s="182"/>
      <c r="P52" s="183"/>
      <c r="Q52" s="171" t="s">
        <v>368</v>
      </c>
      <c r="R52" s="360">
        <v>350</v>
      </c>
      <c r="S52" s="204"/>
    </row>
    <row r="53" spans="1:21" ht="18" customHeight="1">
      <c r="A53" s="171"/>
      <c r="B53" s="217"/>
      <c r="C53" s="177"/>
      <c r="D53" s="174"/>
      <c r="E53" s="182"/>
      <c r="F53" s="183"/>
      <c r="G53" s="174"/>
      <c r="H53" s="223"/>
      <c r="I53" s="183"/>
      <c r="J53" s="179"/>
      <c r="K53" s="176"/>
      <c r="L53" s="217"/>
      <c r="M53" s="177"/>
      <c r="N53" s="181"/>
      <c r="O53" s="182"/>
      <c r="P53" s="183"/>
      <c r="Q53" s="171" t="s">
        <v>541</v>
      </c>
      <c r="R53" s="386">
        <v>690</v>
      </c>
      <c r="S53" s="204"/>
      <c r="U53" s="444"/>
    </row>
    <row r="54" spans="1:21" ht="18" customHeight="1">
      <c r="A54" s="171"/>
      <c r="B54" s="217"/>
      <c r="C54" s="177"/>
      <c r="D54" s="186"/>
      <c r="E54" s="182"/>
      <c r="F54" s="183"/>
      <c r="G54" s="174"/>
      <c r="H54" s="223"/>
      <c r="I54" s="183"/>
      <c r="J54" s="175"/>
      <c r="K54" s="176"/>
      <c r="L54" s="172"/>
      <c r="M54" s="177"/>
      <c r="N54" s="181"/>
      <c r="O54" s="182"/>
      <c r="P54" s="183"/>
      <c r="Q54" s="171" t="s">
        <v>542</v>
      </c>
      <c r="R54" s="386">
        <v>600</v>
      </c>
      <c r="S54" s="204"/>
      <c r="U54" s="444"/>
    </row>
    <row r="55" spans="1:20" ht="18" customHeight="1">
      <c r="A55" s="171"/>
      <c r="B55" s="184"/>
      <c r="C55" s="183"/>
      <c r="D55" s="171"/>
      <c r="E55" s="182"/>
      <c r="F55" s="183"/>
      <c r="G55" s="171"/>
      <c r="H55" s="223"/>
      <c r="I55" s="183"/>
      <c r="J55" s="175"/>
      <c r="K55" s="176"/>
      <c r="L55" s="217"/>
      <c r="M55" s="177"/>
      <c r="N55" s="181"/>
      <c r="O55" s="182"/>
      <c r="P55" s="183"/>
      <c r="Q55" s="328" t="s">
        <v>556</v>
      </c>
      <c r="R55" s="386">
        <v>500</v>
      </c>
      <c r="S55" s="204"/>
      <c r="T55" s="444"/>
    </row>
    <row r="56" spans="1:19" ht="18" customHeight="1">
      <c r="A56" s="186"/>
      <c r="B56" s="184"/>
      <c r="C56" s="183"/>
      <c r="D56" s="171"/>
      <c r="E56" s="182"/>
      <c r="F56" s="183"/>
      <c r="G56" s="174"/>
      <c r="H56" s="223"/>
      <c r="I56" s="183"/>
      <c r="J56" s="179"/>
      <c r="K56" s="176"/>
      <c r="L56" s="172"/>
      <c r="M56" s="177"/>
      <c r="N56" s="181"/>
      <c r="O56" s="182"/>
      <c r="P56" s="183"/>
      <c r="Q56" s="244" t="s">
        <v>574</v>
      </c>
      <c r="R56" s="387">
        <v>600</v>
      </c>
      <c r="S56" s="254"/>
    </row>
    <row r="57" spans="1:19" ht="18" customHeight="1">
      <c r="A57" s="218"/>
      <c r="B57" s="182"/>
      <c r="C57" s="183"/>
      <c r="D57" s="181"/>
      <c r="E57" s="182"/>
      <c r="F57" s="183"/>
      <c r="G57" s="181"/>
      <c r="H57" s="223"/>
      <c r="I57" s="183"/>
      <c r="J57" s="179"/>
      <c r="K57" s="176"/>
      <c r="L57" s="182"/>
      <c r="M57" s="177"/>
      <c r="N57" s="192"/>
      <c r="O57" s="182"/>
      <c r="P57" s="183"/>
      <c r="Q57" s="171" t="s">
        <v>575</v>
      </c>
      <c r="R57" s="383">
        <v>500</v>
      </c>
      <c r="S57" s="204"/>
    </row>
    <row r="58" spans="1:19" ht="18" customHeight="1">
      <c r="A58" s="171"/>
      <c r="B58" s="182"/>
      <c r="C58" s="183"/>
      <c r="D58" s="328"/>
      <c r="E58" s="335"/>
      <c r="F58" s="346"/>
      <c r="G58" s="181"/>
      <c r="H58" s="223"/>
      <c r="I58" s="183"/>
      <c r="J58" s="175"/>
      <c r="K58" s="176"/>
      <c r="L58" s="182"/>
      <c r="M58" s="204"/>
      <c r="N58" s="171"/>
      <c r="O58" s="182"/>
      <c r="P58" s="183"/>
      <c r="Q58" s="171" t="s">
        <v>601</v>
      </c>
      <c r="R58" s="386">
        <v>100</v>
      </c>
      <c r="S58" s="204"/>
    </row>
    <row r="59" spans="1:19" ht="18" customHeight="1">
      <c r="A59" s="171"/>
      <c r="B59" s="182"/>
      <c r="C59" s="183"/>
      <c r="D59" s="174"/>
      <c r="E59" s="182"/>
      <c r="F59" s="183"/>
      <c r="G59" s="181"/>
      <c r="H59" s="223"/>
      <c r="I59" s="183"/>
      <c r="J59" s="179"/>
      <c r="K59" s="176"/>
      <c r="L59" s="182"/>
      <c r="M59" s="204"/>
      <c r="N59" s="205"/>
      <c r="O59" s="182"/>
      <c r="P59" s="183"/>
      <c r="Q59" s="171" t="s">
        <v>602</v>
      </c>
      <c r="R59" s="386">
        <v>100</v>
      </c>
      <c r="S59" s="204"/>
    </row>
    <row r="60" spans="1:19" ht="18" customHeight="1">
      <c r="A60" s="206"/>
      <c r="B60" s="207"/>
      <c r="C60" s="183"/>
      <c r="D60" s="208"/>
      <c r="E60" s="207"/>
      <c r="F60" s="183"/>
      <c r="G60" s="208"/>
      <c r="H60" s="207"/>
      <c r="I60" s="183"/>
      <c r="J60" s="219"/>
      <c r="K60" s="220"/>
      <c r="L60" s="207"/>
      <c r="M60" s="183"/>
      <c r="N60" s="208"/>
      <c r="O60" s="207"/>
      <c r="P60" s="183"/>
      <c r="Q60" s="210"/>
      <c r="R60" s="384"/>
      <c r="S60" s="204"/>
    </row>
    <row r="61" spans="1:19" ht="18" customHeight="1" thickBot="1">
      <c r="A61" s="211" t="s">
        <v>27</v>
      </c>
      <c r="B61" s="212">
        <f>SUM(B44:B60)</f>
        <v>1790</v>
      </c>
      <c r="C61" s="213">
        <f>SUM(C44:C60)</f>
        <v>0</v>
      </c>
      <c r="D61" s="211" t="s">
        <v>27</v>
      </c>
      <c r="E61" s="212">
        <f>SUM(E44:E60)</f>
        <v>1490</v>
      </c>
      <c r="F61" s="213">
        <f>SUM(F44:F60)</f>
        <v>0</v>
      </c>
      <c r="G61" s="211" t="s">
        <v>27</v>
      </c>
      <c r="H61" s="212">
        <f>SUM(H44:H60)</f>
        <v>6790</v>
      </c>
      <c r="I61" s="213">
        <f>SUM(I44:I60)</f>
        <v>0</v>
      </c>
      <c r="J61" s="214" t="s">
        <v>27</v>
      </c>
      <c r="K61" s="215"/>
      <c r="L61" s="212">
        <f>SUM(L44:L60)</f>
        <v>12560</v>
      </c>
      <c r="M61" s="213">
        <f>SUM(M44:M60)</f>
        <v>0</v>
      </c>
      <c r="N61" s="211" t="s">
        <v>27</v>
      </c>
      <c r="O61" s="212">
        <f>SUM(O44:O60)</f>
        <v>4480</v>
      </c>
      <c r="P61" s="213">
        <f>SUM(P44:P60)</f>
        <v>0</v>
      </c>
      <c r="Q61" s="211" t="s">
        <v>27</v>
      </c>
      <c r="R61" s="385">
        <f>SUM(R44:R60)</f>
        <v>5840</v>
      </c>
      <c r="S61" s="213">
        <f>SUM(S44:S60)</f>
        <v>0</v>
      </c>
    </row>
    <row r="62" ht="11.25" customHeight="1"/>
  </sheetData>
  <sheetProtection/>
  <mergeCells count="3">
    <mergeCell ref="L2:M2"/>
    <mergeCell ref="A2:D2"/>
    <mergeCell ref="E2:G2"/>
  </mergeCells>
  <conditionalFormatting sqref="F8:F31 M8:M33 P8:P33 S8:S11 I33 F33 C33 F44:F46 C44:C60 P44:P60 S44:S55 F48:F60 S58:S60 I8:I11 I13:I31 S23:S37 S13:S21 I44:I60">
    <cfRule type="cellIs" priority="12" dxfId="41" operator="greaterThan" stopIfTrue="1">
      <formula>B8</formula>
    </cfRule>
  </conditionalFormatting>
  <conditionalFormatting sqref="S22">
    <cfRule type="cellIs" priority="11" dxfId="41" operator="greaterThan" stopIfTrue="1">
      <formula>R22</formula>
    </cfRule>
  </conditionalFormatting>
  <conditionalFormatting sqref="S12">
    <cfRule type="cellIs" priority="10" dxfId="41" operator="greaterThan" stopIfTrue="1">
      <formula>R12</formula>
    </cfRule>
  </conditionalFormatting>
  <conditionalFormatting sqref="C32 F32 I32">
    <cfRule type="cellIs" priority="9" dxfId="41" operator="greaterThan" stopIfTrue="1">
      <formula>B32</formula>
    </cfRule>
  </conditionalFormatting>
  <conditionalFormatting sqref="F47">
    <cfRule type="cellIs" priority="8" dxfId="41" operator="greaterThan" stopIfTrue="1">
      <formula>E47</formula>
    </cfRule>
  </conditionalFormatting>
  <conditionalFormatting sqref="M44:M49 M51:M60">
    <cfRule type="cellIs" priority="18" dxfId="41" operator="greaterThan" stopIfTrue="1">
      <formula>東区・博多区!#REF!</formula>
    </cfRule>
  </conditionalFormatting>
  <conditionalFormatting sqref="M50">
    <cfRule type="cellIs" priority="7" dxfId="41" operator="greaterThan" stopIfTrue="1">
      <formula>東区・博多区!#REF!</formula>
    </cfRule>
  </conditionalFormatting>
  <conditionalFormatting sqref="C34 F34 I34 M34:M37 P34:P37 I36:I37 F36:F37 C36:C37">
    <cfRule type="cellIs" priority="6" dxfId="41" operator="greaterThan" stopIfTrue="1">
      <formula>B34</formula>
    </cfRule>
  </conditionalFormatting>
  <conditionalFormatting sqref="C35 F35 I35">
    <cfRule type="cellIs" priority="5" dxfId="41" operator="greaterThan" stopIfTrue="1">
      <formula>B35</formula>
    </cfRule>
  </conditionalFormatting>
  <conditionalFormatting sqref="S56:S57">
    <cfRule type="cellIs" priority="4" dxfId="41" operator="greaterThan" stopIfTrue="1">
      <formula>R56</formula>
    </cfRule>
  </conditionalFormatting>
  <conditionalFormatting sqref="C8:C31">
    <cfRule type="cellIs" priority="19" dxfId="41" operator="greaterThan" stopIfTrue="1">
      <formula>東区・博多区!#REF!</formula>
    </cfRule>
  </conditionalFormatting>
  <conditionalFormatting sqref="I12">
    <cfRule type="cellIs" priority="1" dxfId="41" operator="greaterThan" stopIfTrue="1">
      <formula>H12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workbookViewId="0" topLeftCell="A1">
      <selection activeCell="H16" sqref="H16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22">
        <f>'東区・博多区'!A2</f>
        <v>0</v>
      </c>
      <c r="B2" s="628"/>
      <c r="C2" s="628"/>
      <c r="D2" s="629"/>
      <c r="E2" s="625" t="str">
        <f>'東区・博多区'!E2</f>
        <v>令和　　　年　　　月　　　日</v>
      </c>
      <c r="F2" s="626"/>
      <c r="G2" s="627"/>
      <c r="H2" s="114">
        <f>'東区・博多区'!H2</f>
        <v>0</v>
      </c>
      <c r="I2" s="88">
        <f>'東区・博多区'!I2</f>
        <v>0</v>
      </c>
      <c r="J2" s="164"/>
      <c r="K2" s="320"/>
      <c r="L2" s="620"/>
      <c r="M2" s="621"/>
      <c r="N2" s="89"/>
      <c r="O2" s="90"/>
      <c r="P2" s="7"/>
    </row>
    <row r="3" spans="14:17" ht="15" customHeight="1" thickBot="1">
      <c r="N3" s="91"/>
      <c r="O3" s="115"/>
      <c r="Q3" s="91" t="s">
        <v>173</v>
      </c>
    </row>
    <row r="4" spans="1:19" s="7" customFormat="1" ht="17.25" customHeight="1" thickBot="1">
      <c r="A4" s="170" t="s">
        <v>616</v>
      </c>
      <c r="B4" s="467"/>
      <c r="C4" s="93" t="s">
        <v>305</v>
      </c>
      <c r="D4" s="94" t="s">
        <v>35</v>
      </c>
      <c r="E4" s="468"/>
      <c r="F4" s="469" t="s">
        <v>6</v>
      </c>
      <c r="G4" s="97">
        <f>B24+E24+H24+L24+O24+R24</f>
        <v>33400</v>
      </c>
      <c r="H4" s="112" t="s">
        <v>7</v>
      </c>
      <c r="I4" s="117">
        <f>C24+F24+I24+M24+P24+S24</f>
        <v>0</v>
      </c>
      <c r="J4" s="470"/>
      <c r="K4" s="470"/>
      <c r="L4" s="119" t="s">
        <v>8</v>
      </c>
      <c r="M4" s="120">
        <f>I4+I26</f>
        <v>0</v>
      </c>
      <c r="N4" s="103"/>
      <c r="O4" s="471"/>
      <c r="P4" s="444"/>
      <c r="Q4" s="103" t="s">
        <v>174</v>
      </c>
      <c r="R4" s="444"/>
      <c r="S4" s="444"/>
    </row>
    <row r="5" spans="1:19" ht="5.25" customHeight="1" thickBo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</row>
    <row r="6" spans="1:19" ht="18" customHeight="1">
      <c r="A6" s="75" t="s">
        <v>9</v>
      </c>
      <c r="B6" s="472"/>
      <c r="C6" s="473"/>
      <c r="D6" s="82" t="s">
        <v>10</v>
      </c>
      <c r="E6" s="472"/>
      <c r="F6" s="473"/>
      <c r="G6" s="82" t="s">
        <v>11</v>
      </c>
      <c r="H6" s="472"/>
      <c r="I6" s="473"/>
      <c r="J6" s="82" t="s">
        <v>12</v>
      </c>
      <c r="K6" s="82"/>
      <c r="L6" s="472"/>
      <c r="M6" s="473"/>
      <c r="N6" s="82" t="s">
        <v>13</v>
      </c>
      <c r="O6" s="472"/>
      <c r="P6" s="473"/>
      <c r="Q6" s="82" t="s">
        <v>341</v>
      </c>
      <c r="R6" s="472"/>
      <c r="S6" s="473"/>
    </row>
    <row r="7" spans="1:19" s="7" customFormat="1" ht="15" customHeight="1">
      <c r="A7" s="474" t="s">
        <v>14</v>
      </c>
      <c r="B7" s="475" t="s">
        <v>16</v>
      </c>
      <c r="C7" s="476" t="s">
        <v>179</v>
      </c>
      <c r="D7" s="474" t="s">
        <v>14</v>
      </c>
      <c r="E7" s="475" t="s">
        <v>16</v>
      </c>
      <c r="F7" s="476" t="s">
        <v>179</v>
      </c>
      <c r="G7" s="474" t="s">
        <v>14</v>
      </c>
      <c r="H7" s="475" t="s">
        <v>16</v>
      </c>
      <c r="I7" s="476" t="s">
        <v>179</v>
      </c>
      <c r="J7" s="477" t="s">
        <v>14</v>
      </c>
      <c r="K7" s="478"/>
      <c r="L7" s="475" t="s">
        <v>16</v>
      </c>
      <c r="M7" s="476" t="s">
        <v>179</v>
      </c>
      <c r="N7" s="474" t="s">
        <v>14</v>
      </c>
      <c r="O7" s="475" t="s">
        <v>16</v>
      </c>
      <c r="P7" s="476" t="s">
        <v>179</v>
      </c>
      <c r="Q7" s="474" t="s">
        <v>14</v>
      </c>
      <c r="R7" s="475" t="s">
        <v>16</v>
      </c>
      <c r="S7" s="476" t="s">
        <v>179</v>
      </c>
    </row>
    <row r="8" spans="1:19" ht="18" customHeight="1">
      <c r="A8" s="328" t="s">
        <v>336</v>
      </c>
      <c r="B8" s="334">
        <v>800</v>
      </c>
      <c r="C8" s="230"/>
      <c r="D8" s="328" t="s">
        <v>234</v>
      </c>
      <c r="E8" s="335">
        <v>530</v>
      </c>
      <c r="F8" s="230"/>
      <c r="G8" s="328" t="s">
        <v>215</v>
      </c>
      <c r="H8" s="334">
        <v>1140</v>
      </c>
      <c r="I8" s="230"/>
      <c r="J8" s="324" t="s">
        <v>36</v>
      </c>
      <c r="K8" s="479" t="s">
        <v>283</v>
      </c>
      <c r="L8" s="334">
        <v>2430</v>
      </c>
      <c r="M8" s="230"/>
      <c r="N8" s="328" t="s">
        <v>155</v>
      </c>
      <c r="O8" s="358">
        <v>1800</v>
      </c>
      <c r="P8" s="480"/>
      <c r="Q8" s="331" t="s">
        <v>511</v>
      </c>
      <c r="R8" s="335">
        <v>400</v>
      </c>
      <c r="S8" s="230"/>
    </row>
    <row r="9" spans="1:19" ht="18" customHeight="1">
      <c r="A9" s="328" t="s">
        <v>209</v>
      </c>
      <c r="B9" s="335">
        <v>1840</v>
      </c>
      <c r="C9" s="240"/>
      <c r="D9" s="328" t="s">
        <v>271</v>
      </c>
      <c r="E9" s="335">
        <v>400</v>
      </c>
      <c r="F9" s="240"/>
      <c r="G9" s="328" t="s">
        <v>216</v>
      </c>
      <c r="H9" s="335">
        <v>2390</v>
      </c>
      <c r="I9" s="240"/>
      <c r="J9" s="324" t="s">
        <v>38</v>
      </c>
      <c r="K9" s="479" t="s">
        <v>283</v>
      </c>
      <c r="L9" s="335">
        <v>1400</v>
      </c>
      <c r="M9" s="240"/>
      <c r="N9" s="328" t="s">
        <v>503</v>
      </c>
      <c r="O9" s="359">
        <v>780</v>
      </c>
      <c r="P9" s="254"/>
      <c r="Q9" s="331" t="s">
        <v>369</v>
      </c>
      <c r="R9" s="335">
        <v>330</v>
      </c>
      <c r="S9" s="240"/>
    </row>
    <row r="10" spans="1:19" ht="18" customHeight="1">
      <c r="A10" s="328" t="s">
        <v>206</v>
      </c>
      <c r="B10" s="335">
        <v>350</v>
      </c>
      <c r="C10" s="240"/>
      <c r="D10" s="403" t="s">
        <v>525</v>
      </c>
      <c r="E10" s="336">
        <v>800</v>
      </c>
      <c r="F10" s="240"/>
      <c r="G10" s="331" t="s">
        <v>38</v>
      </c>
      <c r="H10" s="335">
        <v>1510</v>
      </c>
      <c r="I10" s="240"/>
      <c r="J10" s="481" t="s">
        <v>40</v>
      </c>
      <c r="K10" s="479" t="s">
        <v>283</v>
      </c>
      <c r="L10" s="335">
        <v>990</v>
      </c>
      <c r="M10" s="240"/>
      <c r="N10" s="328" t="s">
        <v>504</v>
      </c>
      <c r="O10" s="359">
        <v>260</v>
      </c>
      <c r="P10" s="254"/>
      <c r="Q10" s="328" t="s">
        <v>370</v>
      </c>
      <c r="R10" s="335">
        <v>600</v>
      </c>
      <c r="S10" s="240"/>
    </row>
    <row r="11" spans="1:19" ht="18" customHeight="1">
      <c r="A11" s="328"/>
      <c r="B11" s="335"/>
      <c r="C11" s="240"/>
      <c r="D11" s="331" t="s">
        <v>261</v>
      </c>
      <c r="E11" s="335">
        <v>130</v>
      </c>
      <c r="F11" s="240"/>
      <c r="G11" s="328" t="s">
        <v>335</v>
      </c>
      <c r="H11" s="335">
        <v>360</v>
      </c>
      <c r="I11" s="240"/>
      <c r="J11" s="482" t="s">
        <v>39</v>
      </c>
      <c r="K11" s="479" t="s">
        <v>283</v>
      </c>
      <c r="L11" s="335">
        <v>1600</v>
      </c>
      <c r="M11" s="240"/>
      <c r="N11" s="328" t="s">
        <v>521</v>
      </c>
      <c r="O11" s="359">
        <v>310</v>
      </c>
      <c r="P11" s="254"/>
      <c r="Q11" s="331" t="s">
        <v>371</v>
      </c>
      <c r="R11" s="335">
        <v>900</v>
      </c>
      <c r="S11" s="240"/>
    </row>
    <row r="12" spans="1:19" ht="18" customHeight="1">
      <c r="A12" s="328"/>
      <c r="B12" s="335"/>
      <c r="C12" s="240"/>
      <c r="D12" s="331"/>
      <c r="E12" s="335"/>
      <c r="F12" s="240"/>
      <c r="G12" s="331"/>
      <c r="H12" s="335"/>
      <c r="I12" s="240"/>
      <c r="J12" s="324" t="s">
        <v>37</v>
      </c>
      <c r="K12" s="479" t="s">
        <v>283</v>
      </c>
      <c r="L12" s="335">
        <v>1730</v>
      </c>
      <c r="M12" s="240"/>
      <c r="N12" s="328" t="s">
        <v>505</v>
      </c>
      <c r="O12" s="359">
        <v>530</v>
      </c>
      <c r="P12" s="204"/>
      <c r="Q12" s="328" t="s">
        <v>372</v>
      </c>
      <c r="R12" s="336">
        <v>350</v>
      </c>
      <c r="S12" s="240"/>
    </row>
    <row r="13" spans="1:19" ht="18" customHeight="1">
      <c r="A13" s="328"/>
      <c r="B13" s="483"/>
      <c r="C13" s="240"/>
      <c r="D13" s="331"/>
      <c r="E13" s="335"/>
      <c r="F13" s="240"/>
      <c r="G13" s="328"/>
      <c r="H13" s="483"/>
      <c r="I13" s="240"/>
      <c r="J13" s="324" t="s">
        <v>524</v>
      </c>
      <c r="K13" s="479" t="s">
        <v>283</v>
      </c>
      <c r="L13" s="335">
        <v>1380</v>
      </c>
      <c r="M13" s="253"/>
      <c r="N13" s="328" t="s">
        <v>506</v>
      </c>
      <c r="O13" s="359">
        <v>140</v>
      </c>
      <c r="P13" s="204"/>
      <c r="Q13" s="328" t="s">
        <v>373</v>
      </c>
      <c r="R13" s="336">
        <v>300</v>
      </c>
      <c r="S13" s="240"/>
    </row>
    <row r="14" spans="1:19" ht="18" customHeight="1">
      <c r="A14" s="328"/>
      <c r="B14" s="484"/>
      <c r="C14" s="204"/>
      <c r="D14" s="331"/>
      <c r="E14" s="335"/>
      <c r="F14" s="240"/>
      <c r="G14" s="328"/>
      <c r="H14" s="483"/>
      <c r="I14" s="240"/>
      <c r="J14" s="485" t="s">
        <v>513</v>
      </c>
      <c r="K14" s="479" t="s">
        <v>283</v>
      </c>
      <c r="L14" s="335">
        <v>3170</v>
      </c>
      <c r="M14" s="240"/>
      <c r="N14" s="328" t="s">
        <v>507</v>
      </c>
      <c r="O14" s="359">
        <v>90</v>
      </c>
      <c r="P14" s="204"/>
      <c r="Q14" s="328" t="s">
        <v>374</v>
      </c>
      <c r="R14" s="386">
        <v>620</v>
      </c>
      <c r="S14" s="240"/>
    </row>
    <row r="15" spans="1:19" ht="18" customHeight="1">
      <c r="A15" s="328"/>
      <c r="B15" s="484"/>
      <c r="C15" s="204"/>
      <c r="D15" s="331"/>
      <c r="E15" s="335"/>
      <c r="F15" s="240"/>
      <c r="G15" s="328"/>
      <c r="H15" s="486"/>
      <c r="I15" s="204"/>
      <c r="J15" s="324"/>
      <c r="K15" s="479"/>
      <c r="L15" s="336"/>
      <c r="M15" s="253"/>
      <c r="N15" s="328" t="s">
        <v>508</v>
      </c>
      <c r="O15" s="359">
        <v>210</v>
      </c>
      <c r="P15" s="204"/>
      <c r="Q15" s="328" t="s">
        <v>375</v>
      </c>
      <c r="R15" s="386">
        <v>500</v>
      </c>
      <c r="S15" s="204"/>
    </row>
    <row r="16" spans="1:19" ht="18" customHeight="1">
      <c r="A16" s="328"/>
      <c r="B16" s="484"/>
      <c r="C16" s="204"/>
      <c r="D16" s="331"/>
      <c r="E16" s="335"/>
      <c r="F16" s="240"/>
      <c r="G16" s="224"/>
      <c r="H16" s="487"/>
      <c r="I16" s="188"/>
      <c r="J16" s="324"/>
      <c r="K16" s="479"/>
      <c r="L16" s="274"/>
      <c r="M16" s="240"/>
      <c r="N16" s="331" t="s">
        <v>522</v>
      </c>
      <c r="O16" s="359">
        <v>820</v>
      </c>
      <c r="P16" s="204"/>
      <c r="Q16" s="328" t="s">
        <v>376</v>
      </c>
      <c r="R16" s="386">
        <v>600</v>
      </c>
      <c r="S16" s="204"/>
    </row>
    <row r="17" spans="1:19" ht="18" customHeight="1">
      <c r="A17" s="328"/>
      <c r="B17" s="484"/>
      <c r="C17" s="204"/>
      <c r="D17" s="328"/>
      <c r="E17" s="488"/>
      <c r="F17" s="204"/>
      <c r="G17" s="225"/>
      <c r="H17" s="489"/>
      <c r="I17" s="490"/>
      <c r="J17" s="324"/>
      <c r="K17" s="479"/>
      <c r="L17" s="335"/>
      <c r="M17" s="253"/>
      <c r="N17" s="328"/>
      <c r="O17" s="359"/>
      <c r="P17" s="204"/>
      <c r="Q17" s="328" t="s">
        <v>377</v>
      </c>
      <c r="R17" s="386">
        <v>310</v>
      </c>
      <c r="S17" s="399"/>
    </row>
    <row r="18" spans="1:19" ht="18" customHeight="1">
      <c r="A18" s="224"/>
      <c r="B18" s="484"/>
      <c r="C18" s="204"/>
      <c r="D18" s="331"/>
      <c r="E18" s="489"/>
      <c r="F18" s="204"/>
      <c r="G18" s="491"/>
      <c r="H18" s="488"/>
      <c r="I18" s="204"/>
      <c r="J18" s="482"/>
      <c r="K18" s="479"/>
      <c r="L18" s="483"/>
      <c r="M18" s="240"/>
      <c r="N18" s="328"/>
      <c r="O18" s="486"/>
      <c r="P18" s="204"/>
      <c r="Q18" s="328" t="s">
        <v>593</v>
      </c>
      <c r="R18" s="383">
        <v>300</v>
      </c>
      <c r="S18" s="204"/>
    </row>
    <row r="19" spans="1:19" ht="18" customHeight="1">
      <c r="A19" s="492"/>
      <c r="B19" s="488"/>
      <c r="C19" s="204"/>
      <c r="D19" s="331"/>
      <c r="E19" s="489"/>
      <c r="F19" s="204"/>
      <c r="G19" s="492"/>
      <c r="H19" s="488"/>
      <c r="I19" s="204"/>
      <c r="J19" s="482"/>
      <c r="K19" s="479"/>
      <c r="L19" s="483"/>
      <c r="M19" s="240"/>
      <c r="N19" s="331"/>
      <c r="O19" s="486"/>
      <c r="P19" s="204"/>
      <c r="Q19" s="328" t="s">
        <v>594</v>
      </c>
      <c r="R19" s="383">
        <v>300</v>
      </c>
      <c r="S19" s="204"/>
    </row>
    <row r="20" spans="1:19" ht="18" customHeight="1">
      <c r="A20" s="492"/>
      <c r="B20" s="488"/>
      <c r="C20" s="204"/>
      <c r="D20" s="493"/>
      <c r="E20" s="488"/>
      <c r="F20" s="204"/>
      <c r="G20" s="493"/>
      <c r="H20" s="488"/>
      <c r="I20" s="204"/>
      <c r="J20" s="407"/>
      <c r="K20" s="479"/>
      <c r="L20" s="488"/>
      <c r="M20" s="204"/>
      <c r="N20" s="493"/>
      <c r="O20" s="488"/>
      <c r="P20" s="204"/>
      <c r="Q20" s="494"/>
      <c r="R20" s="383"/>
      <c r="S20" s="204"/>
    </row>
    <row r="21" spans="1:19" ht="18" customHeight="1">
      <c r="A21" s="492"/>
      <c r="B21" s="488"/>
      <c r="C21" s="204"/>
      <c r="D21" s="328"/>
      <c r="E21" s="488"/>
      <c r="F21" s="204"/>
      <c r="G21" s="328"/>
      <c r="H21" s="495"/>
      <c r="I21" s="204"/>
      <c r="J21" s="324"/>
      <c r="K21" s="479"/>
      <c r="L21" s="496"/>
      <c r="M21" s="188"/>
      <c r="N21" s="328"/>
      <c r="O21" s="488"/>
      <c r="P21" s="204"/>
      <c r="Q21" s="328"/>
      <c r="R21" s="384"/>
      <c r="S21" s="204"/>
    </row>
    <row r="22" spans="1:19" ht="18" customHeight="1">
      <c r="A22" s="328" t="s">
        <v>40</v>
      </c>
      <c r="B22" s="488"/>
      <c r="C22" s="204"/>
      <c r="D22" s="331"/>
      <c r="E22" s="488"/>
      <c r="F22" s="204"/>
      <c r="G22" s="328"/>
      <c r="H22" s="497"/>
      <c r="I22" s="204"/>
      <c r="J22" s="324"/>
      <c r="K22" s="479"/>
      <c r="L22" s="488"/>
      <c r="M22" s="204"/>
      <c r="N22" s="328"/>
      <c r="O22" s="488"/>
      <c r="P22" s="204"/>
      <c r="Q22" s="328"/>
      <c r="R22" s="387"/>
      <c r="S22" s="204"/>
    </row>
    <row r="23" spans="1:19" ht="18" customHeight="1">
      <c r="A23" s="498"/>
      <c r="B23" s="495"/>
      <c r="C23" s="204"/>
      <c r="D23" s="499"/>
      <c r="E23" s="495"/>
      <c r="F23" s="204"/>
      <c r="G23" s="499"/>
      <c r="H23" s="495"/>
      <c r="I23" s="204"/>
      <c r="J23" s="500"/>
      <c r="K23" s="501"/>
      <c r="L23" s="495"/>
      <c r="M23" s="204"/>
      <c r="N23" s="499"/>
      <c r="O23" s="495"/>
      <c r="P23" s="204"/>
      <c r="Q23" s="501"/>
      <c r="R23" s="384"/>
      <c r="S23" s="204"/>
    </row>
    <row r="24" spans="1:19" ht="18" customHeight="1" thickBot="1">
      <c r="A24" s="502" t="s">
        <v>27</v>
      </c>
      <c r="B24" s="503">
        <f>SUM(B8:B23)</f>
        <v>2990</v>
      </c>
      <c r="C24" s="213">
        <f>SUM(C8:C23)</f>
        <v>0</v>
      </c>
      <c r="D24" s="502" t="s">
        <v>27</v>
      </c>
      <c r="E24" s="503">
        <f>SUM(E8:E23)</f>
        <v>1860</v>
      </c>
      <c r="F24" s="213">
        <f>SUM(F8:F23)</f>
        <v>0</v>
      </c>
      <c r="G24" s="502" t="s">
        <v>27</v>
      </c>
      <c r="H24" s="503">
        <f>SUM(H8:H23)</f>
        <v>5400</v>
      </c>
      <c r="I24" s="213">
        <f>SUM(I8:I23)</f>
        <v>0</v>
      </c>
      <c r="J24" s="504" t="s">
        <v>27</v>
      </c>
      <c r="K24" s="505"/>
      <c r="L24" s="503">
        <f>SUM(L8:L23)</f>
        <v>12700</v>
      </c>
      <c r="M24" s="213">
        <f>SUM(M8:M23)</f>
        <v>0</v>
      </c>
      <c r="N24" s="502" t="s">
        <v>27</v>
      </c>
      <c r="O24" s="503">
        <f>SUM(O8:O23)</f>
        <v>4940</v>
      </c>
      <c r="P24" s="213">
        <f>SUM(P8:P23)</f>
        <v>0</v>
      </c>
      <c r="Q24" s="502" t="s">
        <v>27</v>
      </c>
      <c r="R24" s="385">
        <f>SUM(R8:R23)</f>
        <v>5510</v>
      </c>
      <c r="S24" s="213">
        <f>SUM(S8:S23)</f>
        <v>0</v>
      </c>
    </row>
    <row r="25" spans="1:19" ht="15" customHeight="1" thickBot="1">
      <c r="A25" s="444"/>
      <c r="B25" s="444"/>
      <c r="C25" s="444"/>
      <c r="D25" s="444"/>
      <c r="E25" s="444"/>
      <c r="F25" s="444"/>
      <c r="G25" s="506"/>
      <c r="H25" s="507"/>
      <c r="I25" s="508"/>
      <c r="J25" s="444"/>
      <c r="K25" s="444"/>
      <c r="L25" s="444"/>
      <c r="M25" s="444"/>
      <c r="N25" s="109"/>
      <c r="O25" s="444"/>
      <c r="P25" s="444"/>
      <c r="Q25" s="444"/>
      <c r="R25" s="444"/>
      <c r="S25" s="444"/>
    </row>
    <row r="26" spans="1:19" s="7" customFormat="1" ht="17.25" customHeight="1" thickBot="1">
      <c r="A26" s="170" t="s">
        <v>616</v>
      </c>
      <c r="B26" s="467"/>
      <c r="C26" s="93" t="s">
        <v>134</v>
      </c>
      <c r="D26" s="94" t="s">
        <v>41</v>
      </c>
      <c r="E26" s="468"/>
      <c r="F26" s="469" t="s">
        <v>6</v>
      </c>
      <c r="G26" s="97">
        <f>B50+E50+H50+L50+O50+R50</f>
        <v>32380</v>
      </c>
      <c r="H26" s="112" t="s">
        <v>7</v>
      </c>
      <c r="I26" s="117">
        <f>C50+F50+I50+M50+P50+S50</f>
        <v>0</v>
      </c>
      <c r="J26" s="509"/>
      <c r="K26" s="509"/>
      <c r="L26" s="126"/>
      <c r="M26" s="510"/>
      <c r="N26" s="127"/>
      <c r="O26" s="471"/>
      <c r="P26" s="471"/>
      <c r="Q26" s="444"/>
      <c r="R26" s="444"/>
      <c r="S26" s="444"/>
    </row>
    <row r="27" spans="1:19" ht="5.25" customHeight="1" thickBot="1">
      <c r="A27" s="444"/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</row>
    <row r="28" spans="1:19" ht="18" customHeight="1">
      <c r="A28" s="75" t="s">
        <v>9</v>
      </c>
      <c r="B28" s="472"/>
      <c r="C28" s="473"/>
      <c r="D28" s="82" t="s">
        <v>10</v>
      </c>
      <c r="E28" s="472"/>
      <c r="F28" s="473"/>
      <c r="G28" s="82" t="s">
        <v>11</v>
      </c>
      <c r="H28" s="472"/>
      <c r="I28" s="473"/>
      <c r="J28" s="82" t="s">
        <v>12</v>
      </c>
      <c r="K28" s="82"/>
      <c r="L28" s="472"/>
      <c r="M28" s="473"/>
      <c r="N28" s="82" t="s">
        <v>13</v>
      </c>
      <c r="O28" s="472"/>
      <c r="P28" s="473"/>
      <c r="Q28" s="82" t="s">
        <v>341</v>
      </c>
      <c r="R28" s="472"/>
      <c r="S28" s="473"/>
    </row>
    <row r="29" spans="1:19" s="7" customFormat="1" ht="15" customHeight="1">
      <c r="A29" s="474" t="s">
        <v>14</v>
      </c>
      <c r="B29" s="475" t="s">
        <v>16</v>
      </c>
      <c r="C29" s="476" t="s">
        <v>179</v>
      </c>
      <c r="D29" s="474" t="s">
        <v>14</v>
      </c>
      <c r="E29" s="475" t="s">
        <v>16</v>
      </c>
      <c r="F29" s="476" t="s">
        <v>179</v>
      </c>
      <c r="G29" s="474" t="s">
        <v>14</v>
      </c>
      <c r="H29" s="475" t="s">
        <v>16</v>
      </c>
      <c r="I29" s="476" t="s">
        <v>179</v>
      </c>
      <c r="J29" s="477" t="s">
        <v>14</v>
      </c>
      <c r="K29" s="478"/>
      <c r="L29" s="475" t="s">
        <v>16</v>
      </c>
      <c r="M29" s="476" t="s">
        <v>179</v>
      </c>
      <c r="N29" s="474" t="s">
        <v>14</v>
      </c>
      <c r="O29" s="475" t="s">
        <v>16</v>
      </c>
      <c r="P29" s="476" t="s">
        <v>179</v>
      </c>
      <c r="Q29" s="474" t="s">
        <v>14</v>
      </c>
      <c r="R29" s="475" t="s">
        <v>16</v>
      </c>
      <c r="S29" s="476" t="s">
        <v>179</v>
      </c>
    </row>
    <row r="30" spans="1:19" ht="18" customHeight="1">
      <c r="A30" s="403" t="s">
        <v>589</v>
      </c>
      <c r="B30" s="334">
        <v>550</v>
      </c>
      <c r="C30" s="230"/>
      <c r="D30" s="328" t="s">
        <v>42</v>
      </c>
      <c r="E30" s="334">
        <v>2000</v>
      </c>
      <c r="F30" s="230"/>
      <c r="G30" s="328" t="s">
        <v>265</v>
      </c>
      <c r="H30" s="334">
        <v>1960</v>
      </c>
      <c r="I30" s="230"/>
      <c r="J30" s="324" t="s">
        <v>43</v>
      </c>
      <c r="K30" s="479" t="s">
        <v>283</v>
      </c>
      <c r="L30" s="334">
        <v>1700</v>
      </c>
      <c r="M30" s="230"/>
      <c r="N30" s="328" t="s">
        <v>340</v>
      </c>
      <c r="O30" s="334">
        <v>1240</v>
      </c>
      <c r="P30" s="230"/>
      <c r="Q30" s="328" t="s">
        <v>378</v>
      </c>
      <c r="R30" s="334">
        <v>100</v>
      </c>
      <c r="S30" s="230"/>
    </row>
    <row r="31" spans="1:19" ht="18" customHeight="1">
      <c r="A31" s="406" t="s">
        <v>569</v>
      </c>
      <c r="B31" s="336">
        <v>2000</v>
      </c>
      <c r="C31" s="253"/>
      <c r="D31" s="328" t="s">
        <v>207</v>
      </c>
      <c r="E31" s="335">
        <v>700</v>
      </c>
      <c r="F31" s="240"/>
      <c r="G31" s="406" t="s">
        <v>315</v>
      </c>
      <c r="H31" s="335">
        <v>1350</v>
      </c>
      <c r="I31" s="240"/>
      <c r="J31" s="324" t="s">
        <v>326</v>
      </c>
      <c r="K31" s="479" t="s">
        <v>283</v>
      </c>
      <c r="L31" s="335">
        <v>1760</v>
      </c>
      <c r="M31" s="240"/>
      <c r="N31" s="324" t="s">
        <v>43</v>
      </c>
      <c r="O31" s="459">
        <v>110</v>
      </c>
      <c r="P31" s="339"/>
      <c r="Q31" s="403" t="s">
        <v>379</v>
      </c>
      <c r="R31" s="335">
        <v>300</v>
      </c>
      <c r="S31" s="240"/>
    </row>
    <row r="32" spans="1:19" ht="18" customHeight="1">
      <c r="A32" s="328"/>
      <c r="B32" s="484"/>
      <c r="C32" s="240"/>
      <c r="D32" s="233"/>
      <c r="E32" s="335"/>
      <c r="F32" s="339"/>
      <c r="G32" s="326" t="s">
        <v>228</v>
      </c>
      <c r="H32" s="335">
        <v>830</v>
      </c>
      <c r="I32" s="240"/>
      <c r="J32" s="485" t="s">
        <v>539</v>
      </c>
      <c r="K32" s="479" t="s">
        <v>283</v>
      </c>
      <c r="L32" s="335">
        <v>2040</v>
      </c>
      <c r="M32" s="240"/>
      <c r="N32" s="511" t="s">
        <v>326</v>
      </c>
      <c r="O32" s="340">
        <v>140</v>
      </c>
      <c r="P32" s="339"/>
      <c r="Q32" s="454" t="s">
        <v>380</v>
      </c>
      <c r="R32" s="335">
        <v>200</v>
      </c>
      <c r="S32" s="240"/>
    </row>
    <row r="33" spans="1:19" ht="18" customHeight="1">
      <c r="A33" s="186"/>
      <c r="B33" s="484"/>
      <c r="C33" s="240"/>
      <c r="D33" s="328"/>
      <c r="E33" s="335"/>
      <c r="F33" s="339"/>
      <c r="G33" s="328" t="s">
        <v>328</v>
      </c>
      <c r="H33" s="335">
        <v>1890</v>
      </c>
      <c r="I33" s="240"/>
      <c r="J33" s="324" t="s">
        <v>258</v>
      </c>
      <c r="K33" s="479" t="s">
        <v>283</v>
      </c>
      <c r="L33" s="335">
        <v>810</v>
      </c>
      <c r="M33" s="240"/>
      <c r="N33" s="485" t="s">
        <v>539</v>
      </c>
      <c r="O33" s="459">
        <v>120</v>
      </c>
      <c r="P33" s="339"/>
      <c r="Q33" s="328" t="s">
        <v>381</v>
      </c>
      <c r="R33" s="335">
        <v>350</v>
      </c>
      <c r="S33" s="240"/>
    </row>
    <row r="34" spans="1:19" ht="18" customHeight="1">
      <c r="A34" s="328"/>
      <c r="B34" s="484"/>
      <c r="C34" s="204"/>
      <c r="D34" s="331"/>
      <c r="E34" s="335"/>
      <c r="F34" s="234"/>
      <c r="G34" s="325"/>
      <c r="H34" s="483"/>
      <c r="I34" s="240"/>
      <c r="J34" s="512" t="s">
        <v>311</v>
      </c>
      <c r="K34" s="479" t="s">
        <v>283</v>
      </c>
      <c r="L34" s="335">
        <v>2880</v>
      </c>
      <c r="M34" s="240"/>
      <c r="N34" s="331" t="s">
        <v>207</v>
      </c>
      <c r="O34" s="340">
        <v>280</v>
      </c>
      <c r="P34" s="339"/>
      <c r="Q34" s="328" t="s">
        <v>382</v>
      </c>
      <c r="R34" s="383">
        <v>100</v>
      </c>
      <c r="S34" s="240"/>
    </row>
    <row r="35" spans="1:19" ht="18" customHeight="1">
      <c r="A35" s="328"/>
      <c r="B35" s="484"/>
      <c r="C35" s="204"/>
      <c r="D35" s="235"/>
      <c r="E35" s="488"/>
      <c r="F35" s="366"/>
      <c r="G35" s="328"/>
      <c r="H35" s="488"/>
      <c r="I35" s="204"/>
      <c r="J35" s="324" t="s">
        <v>509</v>
      </c>
      <c r="K35" s="479" t="s">
        <v>283</v>
      </c>
      <c r="L35" s="335">
        <v>1860</v>
      </c>
      <c r="M35" s="240"/>
      <c r="N35" s="328"/>
      <c r="O35" s="513"/>
      <c r="P35" s="234"/>
      <c r="Q35" s="331" t="s">
        <v>383</v>
      </c>
      <c r="R35" s="383">
        <v>100</v>
      </c>
      <c r="S35" s="204"/>
    </row>
    <row r="36" spans="1:21" ht="18" customHeight="1">
      <c r="A36" s="186"/>
      <c r="B36" s="484"/>
      <c r="C36" s="204"/>
      <c r="D36" s="235"/>
      <c r="E36" s="513"/>
      <c r="F36" s="234"/>
      <c r="G36" s="331"/>
      <c r="H36" s="488"/>
      <c r="I36" s="204"/>
      <c r="J36" s="324" t="s">
        <v>44</v>
      </c>
      <c r="K36" s="479" t="s">
        <v>283</v>
      </c>
      <c r="L36" s="335">
        <v>1340</v>
      </c>
      <c r="M36" s="240"/>
      <c r="N36" s="328"/>
      <c r="O36" s="513"/>
      <c r="P36" s="234"/>
      <c r="Q36" s="403" t="s">
        <v>384</v>
      </c>
      <c r="R36" s="359">
        <v>300</v>
      </c>
      <c r="S36" s="240"/>
      <c r="U36" s="455"/>
    </row>
    <row r="37" spans="1:19" ht="18" customHeight="1">
      <c r="A37" s="328"/>
      <c r="B37" s="484"/>
      <c r="C37" s="204"/>
      <c r="D37" s="331"/>
      <c r="E37" s="488"/>
      <c r="F37" s="366"/>
      <c r="G37" s="325"/>
      <c r="H37" s="483"/>
      <c r="I37" s="240"/>
      <c r="J37" s="485" t="s">
        <v>512</v>
      </c>
      <c r="K37" s="479" t="s">
        <v>283</v>
      </c>
      <c r="L37" s="335">
        <v>1880</v>
      </c>
      <c r="M37" s="240"/>
      <c r="N37" s="328"/>
      <c r="O37" s="514"/>
      <c r="P37" s="366"/>
      <c r="Q37" s="328" t="s">
        <v>385</v>
      </c>
      <c r="R37" s="336">
        <v>500</v>
      </c>
      <c r="S37" s="240"/>
    </row>
    <row r="38" spans="1:19" ht="18" customHeight="1">
      <c r="A38" s="186"/>
      <c r="B38" s="484"/>
      <c r="C38" s="204"/>
      <c r="D38" s="235"/>
      <c r="E38" s="488"/>
      <c r="F38" s="366"/>
      <c r="G38" s="515"/>
      <c r="H38" s="483"/>
      <c r="I38" s="240"/>
      <c r="J38" s="482" t="s">
        <v>45</v>
      </c>
      <c r="K38" s="479" t="s">
        <v>283</v>
      </c>
      <c r="L38" s="335">
        <v>860</v>
      </c>
      <c r="M38" s="240"/>
      <c r="N38" s="235"/>
      <c r="O38" s="514"/>
      <c r="P38" s="366"/>
      <c r="Q38" s="331" t="s">
        <v>386</v>
      </c>
      <c r="R38" s="383">
        <v>500</v>
      </c>
      <c r="S38" s="240"/>
    </row>
    <row r="39" spans="1:19" ht="18" customHeight="1">
      <c r="A39" s="328"/>
      <c r="B39" s="484"/>
      <c r="C39" s="204"/>
      <c r="D39" s="235"/>
      <c r="E39" s="488"/>
      <c r="F39" s="366"/>
      <c r="G39" s="331"/>
      <c r="H39" s="488"/>
      <c r="I39" s="204"/>
      <c r="J39" s="482"/>
      <c r="K39" s="479"/>
      <c r="L39" s="335"/>
      <c r="M39" s="240"/>
      <c r="N39" s="235"/>
      <c r="O39" s="514"/>
      <c r="P39" s="366"/>
      <c r="Q39" s="331" t="s">
        <v>387</v>
      </c>
      <c r="R39" s="383">
        <v>100</v>
      </c>
      <c r="S39" s="204"/>
    </row>
    <row r="40" spans="1:19" ht="18" customHeight="1">
      <c r="A40" s="328"/>
      <c r="B40" s="484"/>
      <c r="C40" s="204"/>
      <c r="D40" s="328"/>
      <c r="E40" s="488"/>
      <c r="F40" s="366"/>
      <c r="G40" s="493"/>
      <c r="H40" s="488"/>
      <c r="I40" s="204"/>
      <c r="J40" s="481"/>
      <c r="K40" s="479"/>
      <c r="L40" s="335"/>
      <c r="M40" s="240"/>
      <c r="N40" s="493"/>
      <c r="O40" s="514"/>
      <c r="P40" s="366"/>
      <c r="Q40" s="331" t="s">
        <v>388</v>
      </c>
      <c r="R40" s="383">
        <v>250</v>
      </c>
      <c r="S40" s="204"/>
    </row>
    <row r="41" spans="1:19" ht="18" customHeight="1">
      <c r="A41" s="328"/>
      <c r="B41" s="484"/>
      <c r="C41" s="204"/>
      <c r="D41" s="493"/>
      <c r="E41" s="488"/>
      <c r="F41" s="204"/>
      <c r="G41" s="493"/>
      <c r="H41" s="488"/>
      <c r="I41" s="204"/>
      <c r="J41" s="332"/>
      <c r="K41" s="479"/>
      <c r="L41" s="274"/>
      <c r="M41" s="240"/>
      <c r="N41" s="493"/>
      <c r="O41" s="514"/>
      <c r="P41" s="366"/>
      <c r="Q41" s="331" t="s">
        <v>617</v>
      </c>
      <c r="R41" s="383">
        <v>40</v>
      </c>
      <c r="S41" s="204"/>
    </row>
    <row r="42" spans="1:21" ht="18" customHeight="1">
      <c r="A42" s="328"/>
      <c r="B42" s="484"/>
      <c r="C42" s="204"/>
      <c r="D42" s="328"/>
      <c r="E42" s="488"/>
      <c r="F42" s="204"/>
      <c r="G42" s="331"/>
      <c r="H42" s="488"/>
      <c r="I42" s="204"/>
      <c r="J42" s="482"/>
      <c r="K42" s="479"/>
      <c r="L42" s="488"/>
      <c r="M42" s="204"/>
      <c r="N42" s="493"/>
      <c r="O42" s="514"/>
      <c r="P42" s="366"/>
      <c r="Q42" s="331" t="s">
        <v>618</v>
      </c>
      <c r="R42" s="383">
        <v>70</v>
      </c>
      <c r="S42" s="204"/>
      <c r="U42" s="444"/>
    </row>
    <row r="43" spans="1:19" ht="18" customHeight="1">
      <c r="A43" s="328"/>
      <c r="B43" s="516"/>
      <c r="C43" s="240"/>
      <c r="D43" s="403"/>
      <c r="E43" s="513"/>
      <c r="F43" s="234"/>
      <c r="G43" s="328"/>
      <c r="H43" s="516"/>
      <c r="I43" s="240"/>
      <c r="J43" s="332"/>
      <c r="K43" s="479"/>
      <c r="L43" s="516"/>
      <c r="M43" s="321"/>
      <c r="N43" s="493"/>
      <c r="O43" s="517"/>
      <c r="P43" s="366"/>
      <c r="Q43" s="328" t="s">
        <v>389</v>
      </c>
      <c r="R43" s="388">
        <v>120</v>
      </c>
      <c r="S43" s="240"/>
    </row>
    <row r="44" spans="1:21" ht="18" customHeight="1">
      <c r="A44" s="492"/>
      <c r="B44" s="488"/>
      <c r="C44" s="204"/>
      <c r="D44" s="328"/>
      <c r="E44" s="488"/>
      <c r="F44" s="204"/>
      <c r="G44" s="493"/>
      <c r="H44" s="488"/>
      <c r="I44" s="204"/>
      <c r="J44" s="482"/>
      <c r="K44" s="479"/>
      <c r="L44" s="488"/>
      <c r="M44" s="204"/>
      <c r="N44" s="493"/>
      <c r="O44" s="518"/>
      <c r="P44" s="366"/>
      <c r="Q44" s="328" t="s">
        <v>545</v>
      </c>
      <c r="R44" s="383">
        <v>300</v>
      </c>
      <c r="S44" s="204"/>
      <c r="U44" s="444"/>
    </row>
    <row r="45" spans="1:20" ht="18" customHeight="1">
      <c r="A45" s="492"/>
      <c r="B45" s="488"/>
      <c r="C45" s="204"/>
      <c r="D45" s="406"/>
      <c r="E45" s="488"/>
      <c r="F45" s="204"/>
      <c r="G45" s="493"/>
      <c r="H45" s="488"/>
      <c r="I45" s="204"/>
      <c r="J45" s="481"/>
      <c r="K45" s="479"/>
      <c r="L45" s="488"/>
      <c r="M45" s="204"/>
      <c r="N45" s="493"/>
      <c r="O45" s="518"/>
      <c r="P45" s="366"/>
      <c r="Q45" s="328" t="s">
        <v>557</v>
      </c>
      <c r="R45" s="383">
        <v>500</v>
      </c>
      <c r="S45" s="204"/>
      <c r="T45" s="444"/>
    </row>
    <row r="46" spans="1:20" ht="18" customHeight="1">
      <c r="A46" s="403" t="s">
        <v>328</v>
      </c>
      <c r="B46" s="488"/>
      <c r="C46" s="204"/>
      <c r="D46" s="519"/>
      <c r="E46" s="488"/>
      <c r="F46" s="204"/>
      <c r="G46" s="493"/>
      <c r="H46" s="488"/>
      <c r="I46" s="204"/>
      <c r="J46" s="324"/>
      <c r="K46" s="479"/>
      <c r="L46" s="488"/>
      <c r="M46" s="204"/>
      <c r="N46" s="493"/>
      <c r="O46" s="518"/>
      <c r="P46" s="366"/>
      <c r="Q46" s="328" t="s">
        <v>579</v>
      </c>
      <c r="R46" s="383">
        <v>50</v>
      </c>
      <c r="S46" s="204"/>
      <c r="T46" s="444"/>
    </row>
    <row r="47" spans="1:19" ht="18" customHeight="1">
      <c r="A47" s="328" t="s">
        <v>547</v>
      </c>
      <c r="B47" s="488"/>
      <c r="C47" s="204"/>
      <c r="D47" s="493"/>
      <c r="E47" s="488"/>
      <c r="F47" s="204"/>
      <c r="G47" s="493"/>
      <c r="H47" s="488"/>
      <c r="I47" s="204"/>
      <c r="J47" s="324"/>
      <c r="K47" s="479"/>
      <c r="L47" s="488"/>
      <c r="M47" s="204"/>
      <c r="N47" s="331"/>
      <c r="O47" s="359"/>
      <c r="P47" s="282"/>
      <c r="Q47" s="328" t="s">
        <v>580</v>
      </c>
      <c r="R47" s="383">
        <v>50</v>
      </c>
      <c r="S47" s="204"/>
    </row>
    <row r="48" spans="1:19" ht="18" customHeight="1">
      <c r="A48" s="406" t="s">
        <v>539</v>
      </c>
      <c r="B48" s="488"/>
      <c r="C48" s="204"/>
      <c r="D48" s="331"/>
      <c r="E48" s="488"/>
      <c r="F48" s="204"/>
      <c r="G48" s="493"/>
      <c r="H48" s="488"/>
      <c r="I48" s="204"/>
      <c r="J48" s="324"/>
      <c r="K48" s="479"/>
      <c r="L48" s="488"/>
      <c r="M48" s="204"/>
      <c r="N48" s="511"/>
      <c r="O48" s="518"/>
      <c r="P48" s="366"/>
      <c r="Q48" s="328" t="s">
        <v>581</v>
      </c>
      <c r="R48" s="383">
        <v>150</v>
      </c>
      <c r="S48" s="204"/>
    </row>
    <row r="49" spans="1:19" ht="18" customHeight="1">
      <c r="A49" s="498"/>
      <c r="B49" s="495"/>
      <c r="C49" s="204"/>
      <c r="D49" s="499"/>
      <c r="E49" s="495"/>
      <c r="F49" s="204"/>
      <c r="G49" s="499"/>
      <c r="H49" s="495"/>
      <c r="I49" s="204"/>
      <c r="J49" s="500"/>
      <c r="K49" s="520"/>
      <c r="L49" s="495"/>
      <c r="M49" s="204"/>
      <c r="N49" s="499"/>
      <c r="O49" s="521"/>
      <c r="P49" s="367"/>
      <c r="Q49" s="501"/>
      <c r="R49" s="384"/>
      <c r="S49" s="204"/>
    </row>
    <row r="50" spans="1:19" ht="18" customHeight="1" thickBot="1">
      <c r="A50" s="502" t="s">
        <v>27</v>
      </c>
      <c r="B50" s="503">
        <f>SUM(B30:B49)</f>
        <v>2550</v>
      </c>
      <c r="C50" s="213">
        <f>SUM(C30:C49)</f>
        <v>0</v>
      </c>
      <c r="D50" s="502" t="s">
        <v>27</v>
      </c>
      <c r="E50" s="503">
        <f>SUM(E30:E49)</f>
        <v>2700</v>
      </c>
      <c r="F50" s="213">
        <f>SUM(F30:F49)</f>
        <v>0</v>
      </c>
      <c r="G50" s="502" t="s">
        <v>27</v>
      </c>
      <c r="H50" s="503">
        <f>SUM(H30:H49)</f>
        <v>6030</v>
      </c>
      <c r="I50" s="213">
        <f>SUM(I30:I49)</f>
        <v>0</v>
      </c>
      <c r="J50" s="504" t="s">
        <v>27</v>
      </c>
      <c r="K50" s="505"/>
      <c r="L50" s="503">
        <f>SUM(L30:L49)</f>
        <v>15130</v>
      </c>
      <c r="M50" s="213">
        <f>SUM(M30:M49)</f>
        <v>0</v>
      </c>
      <c r="N50" s="502" t="s">
        <v>27</v>
      </c>
      <c r="O50" s="503">
        <f>SUM(O30:O49)</f>
        <v>1890</v>
      </c>
      <c r="P50" s="213">
        <f>SUM(P30:P49)</f>
        <v>0</v>
      </c>
      <c r="Q50" s="502" t="s">
        <v>27</v>
      </c>
      <c r="R50" s="385">
        <f>SUM(R30:R49)</f>
        <v>4080</v>
      </c>
      <c r="S50" s="213">
        <f>SUM(S30:S49)</f>
        <v>0</v>
      </c>
    </row>
    <row r="51" spans="1:19" ht="11.25" customHeight="1">
      <c r="A51" s="444"/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</row>
    <row r="52" spans="1:19" ht="13.5">
      <c r="A52" s="444"/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44"/>
    </row>
    <row r="53" spans="1:19" ht="13.5">
      <c r="A53" s="444"/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</row>
    <row r="54" spans="1:19" ht="13.5" customHeight="1">
      <c r="A54" s="444"/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</row>
    <row r="55" spans="1:19" ht="13.5" customHeight="1">
      <c r="A55" s="444"/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</row>
    <row r="56" ht="13.5" customHeight="1"/>
    <row r="57" ht="13.5" customHeight="1"/>
    <row r="58" ht="13.5" customHeight="1"/>
    <row r="59" ht="13.5" customHeight="1"/>
  </sheetData>
  <sheetProtection/>
  <mergeCells count="3">
    <mergeCell ref="A2:D2"/>
    <mergeCell ref="E2:G2"/>
    <mergeCell ref="L2:M2"/>
  </mergeCells>
  <conditionalFormatting sqref="F30:F49 I30:I49 M30:M49 P30:P44 S30:S49 P47:P49 I8:I23 M8:M23 P8:P23 S8:S23 C8:C23 C30:C49">
    <cfRule type="cellIs" priority="5" dxfId="41" operator="greaterThan" stopIfTrue="1">
      <formula>B8</formula>
    </cfRule>
  </conditionalFormatting>
  <conditionalFormatting sqref="F8:F11 F13:F14 F17:F23">
    <cfRule type="cellIs" priority="10" dxfId="41" operator="greaterThan" stopIfTrue="1">
      <formula>中央区・西区!#REF!</formula>
    </cfRule>
  </conditionalFormatting>
  <conditionalFormatting sqref="F12">
    <cfRule type="cellIs" priority="4" dxfId="41" operator="greaterThan" stopIfTrue="1">
      <formula>中央区・西区!#REF!</formula>
    </cfRule>
  </conditionalFormatting>
  <conditionalFormatting sqref="F15">
    <cfRule type="cellIs" priority="3" dxfId="41" operator="greaterThan" stopIfTrue="1">
      <formula>中央区・西区!#REF!</formula>
    </cfRule>
  </conditionalFormatting>
  <conditionalFormatting sqref="F16">
    <cfRule type="cellIs" priority="2" dxfId="41" operator="greaterThan" stopIfTrue="1">
      <formula>中央区・西区!#REF!</formula>
    </cfRule>
  </conditionalFormatting>
  <conditionalFormatting sqref="P45:P46">
    <cfRule type="cellIs" priority="1" dxfId="41" operator="greaterThan" stopIfTrue="1">
      <formula>O45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workbookViewId="0" topLeftCell="A1">
      <selection activeCell="H16" sqref="H16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22">
        <f>'東区・博多区'!A2</f>
        <v>0</v>
      </c>
      <c r="B2" s="628"/>
      <c r="C2" s="628"/>
      <c r="D2" s="629"/>
      <c r="E2" s="625" t="str">
        <f>'東区・博多区'!E2</f>
        <v>令和　　　年　　　月　　　日</v>
      </c>
      <c r="F2" s="626"/>
      <c r="G2" s="627"/>
      <c r="H2" s="114">
        <f>'東区・博多区'!H2</f>
        <v>0</v>
      </c>
      <c r="I2" s="88">
        <f>'東区・博多区'!I2</f>
        <v>0</v>
      </c>
      <c r="J2" s="164"/>
      <c r="K2" s="320"/>
      <c r="L2" s="620"/>
      <c r="M2" s="621"/>
      <c r="N2" s="89"/>
      <c r="O2" s="90"/>
      <c r="P2" s="7"/>
    </row>
    <row r="3" spans="14:17" ht="15" customHeight="1" thickBot="1">
      <c r="N3" s="91"/>
      <c r="O3" s="115"/>
      <c r="Q3" s="91" t="s">
        <v>173</v>
      </c>
    </row>
    <row r="4" spans="1:21" s="7" customFormat="1" ht="17.25" customHeight="1" thickBot="1">
      <c r="A4" s="170" t="s">
        <v>616</v>
      </c>
      <c r="B4" s="467"/>
      <c r="C4" s="93" t="s">
        <v>148</v>
      </c>
      <c r="D4" s="94" t="s">
        <v>46</v>
      </c>
      <c r="E4" s="468"/>
      <c r="F4" s="469" t="s">
        <v>6</v>
      </c>
      <c r="G4" s="97">
        <f>B25+E25+H25+L25+O25+R25</f>
        <v>22470</v>
      </c>
      <c r="H4" s="112" t="s">
        <v>7</v>
      </c>
      <c r="I4" s="117">
        <f>C25+F25+I25+M25+P25+S25</f>
        <v>0</v>
      </c>
      <c r="J4" s="470"/>
      <c r="K4" s="470"/>
      <c r="L4" s="119" t="s">
        <v>8</v>
      </c>
      <c r="M4" s="120">
        <f>I4+I27</f>
        <v>0</v>
      </c>
      <c r="N4" s="103"/>
      <c r="O4" s="471"/>
      <c r="P4" s="444"/>
      <c r="Q4" s="103" t="s">
        <v>174</v>
      </c>
      <c r="R4" s="444"/>
      <c r="S4" s="444"/>
      <c r="T4" s="471"/>
      <c r="U4" s="456"/>
    </row>
    <row r="5" spans="1:21" ht="5.25" customHeight="1" thickBo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522"/>
      <c r="M5" s="444"/>
      <c r="N5" s="444"/>
      <c r="O5" s="444"/>
      <c r="P5" s="444"/>
      <c r="Q5" s="444"/>
      <c r="R5" s="444"/>
      <c r="S5" s="444"/>
      <c r="T5" s="444"/>
      <c r="U5" s="457"/>
    </row>
    <row r="6" spans="1:21" ht="18" customHeight="1">
      <c r="A6" s="75" t="s">
        <v>9</v>
      </c>
      <c r="B6" s="472"/>
      <c r="C6" s="473"/>
      <c r="D6" s="82" t="s">
        <v>10</v>
      </c>
      <c r="E6" s="472"/>
      <c r="F6" s="473"/>
      <c r="G6" s="82" t="s">
        <v>11</v>
      </c>
      <c r="H6" s="472"/>
      <c r="I6" s="473"/>
      <c r="J6" s="82" t="s">
        <v>12</v>
      </c>
      <c r="K6" s="82"/>
      <c r="L6" s="472"/>
      <c r="M6" s="473"/>
      <c r="N6" s="82" t="s">
        <v>13</v>
      </c>
      <c r="O6" s="472"/>
      <c r="P6" s="473"/>
      <c r="Q6" s="82" t="s">
        <v>341</v>
      </c>
      <c r="R6" s="472"/>
      <c r="S6" s="473"/>
      <c r="T6" s="444"/>
      <c r="U6" s="457"/>
    </row>
    <row r="7" spans="1:21" s="7" customFormat="1" ht="15" customHeight="1">
      <c r="A7" s="474" t="s">
        <v>14</v>
      </c>
      <c r="B7" s="475" t="s">
        <v>16</v>
      </c>
      <c r="C7" s="476" t="s">
        <v>179</v>
      </c>
      <c r="D7" s="474" t="s">
        <v>14</v>
      </c>
      <c r="E7" s="475" t="s">
        <v>16</v>
      </c>
      <c r="F7" s="476" t="s">
        <v>179</v>
      </c>
      <c r="G7" s="474" t="s">
        <v>14</v>
      </c>
      <c r="H7" s="475" t="s">
        <v>16</v>
      </c>
      <c r="I7" s="476" t="s">
        <v>179</v>
      </c>
      <c r="J7" s="477" t="s">
        <v>14</v>
      </c>
      <c r="K7" s="478"/>
      <c r="L7" s="475" t="s">
        <v>16</v>
      </c>
      <c r="M7" s="476" t="s">
        <v>179</v>
      </c>
      <c r="N7" s="474" t="s">
        <v>14</v>
      </c>
      <c r="O7" s="475" t="s">
        <v>16</v>
      </c>
      <c r="P7" s="476" t="s">
        <v>179</v>
      </c>
      <c r="Q7" s="474" t="s">
        <v>14</v>
      </c>
      <c r="R7" s="475" t="s">
        <v>16</v>
      </c>
      <c r="S7" s="476" t="s">
        <v>179</v>
      </c>
      <c r="T7" s="471"/>
      <c r="U7" s="456"/>
    </row>
    <row r="8" spans="1:21" ht="18" customHeight="1">
      <c r="A8" s="328" t="s">
        <v>47</v>
      </c>
      <c r="B8" s="334">
        <v>600</v>
      </c>
      <c r="C8" s="230"/>
      <c r="D8" s="406" t="s">
        <v>591</v>
      </c>
      <c r="E8" s="335">
        <v>1200</v>
      </c>
      <c r="F8" s="230"/>
      <c r="G8" s="328" t="s">
        <v>217</v>
      </c>
      <c r="H8" s="334">
        <v>560</v>
      </c>
      <c r="I8" s="230"/>
      <c r="J8" s="324" t="s">
        <v>47</v>
      </c>
      <c r="K8" s="479" t="s">
        <v>283</v>
      </c>
      <c r="L8" s="334">
        <v>1560</v>
      </c>
      <c r="M8" s="230"/>
      <c r="N8" s="328" t="s">
        <v>313</v>
      </c>
      <c r="O8" s="335">
        <v>900</v>
      </c>
      <c r="P8" s="240"/>
      <c r="Q8" s="328" t="s">
        <v>390</v>
      </c>
      <c r="R8" s="334">
        <v>300</v>
      </c>
      <c r="S8" s="230"/>
      <c r="T8" s="444"/>
      <c r="U8" s="457"/>
    </row>
    <row r="9" spans="1:21" ht="18" customHeight="1">
      <c r="A9" s="328" t="s">
        <v>230</v>
      </c>
      <c r="B9" s="335">
        <v>730</v>
      </c>
      <c r="C9" s="240"/>
      <c r="D9" s="328" t="s">
        <v>567</v>
      </c>
      <c r="E9" s="336">
        <v>200</v>
      </c>
      <c r="F9" s="240"/>
      <c r="G9" s="328" t="s">
        <v>218</v>
      </c>
      <c r="H9" s="335">
        <v>2650</v>
      </c>
      <c r="I9" s="240"/>
      <c r="J9" s="482" t="s">
        <v>288</v>
      </c>
      <c r="K9" s="479" t="s">
        <v>283</v>
      </c>
      <c r="L9" s="335">
        <v>2760</v>
      </c>
      <c r="M9" s="240"/>
      <c r="N9" s="328"/>
      <c r="O9" s="335"/>
      <c r="P9" s="240"/>
      <c r="Q9" s="328" t="s">
        <v>391</v>
      </c>
      <c r="R9" s="335">
        <v>300</v>
      </c>
      <c r="S9" s="240"/>
      <c r="T9" s="444"/>
      <c r="U9" s="457"/>
    </row>
    <row r="10" spans="1:21" ht="18" customHeight="1">
      <c r="A10" s="328" t="s">
        <v>48</v>
      </c>
      <c r="B10" s="335">
        <v>450</v>
      </c>
      <c r="C10" s="240"/>
      <c r="D10" s="328"/>
      <c r="E10" s="488"/>
      <c r="F10" s="204"/>
      <c r="G10" s="328"/>
      <c r="H10" s="483"/>
      <c r="I10" s="240"/>
      <c r="J10" s="482" t="s">
        <v>259</v>
      </c>
      <c r="K10" s="479" t="s">
        <v>283</v>
      </c>
      <c r="L10" s="335">
        <v>2190</v>
      </c>
      <c r="M10" s="240"/>
      <c r="N10" s="328"/>
      <c r="O10" s="335">
        <v>0</v>
      </c>
      <c r="P10" s="240"/>
      <c r="Q10" s="328" t="s">
        <v>392</v>
      </c>
      <c r="R10" s="336">
        <v>240</v>
      </c>
      <c r="S10" s="240"/>
      <c r="T10" s="444"/>
      <c r="U10" s="457"/>
    </row>
    <row r="11" spans="1:21" ht="18" customHeight="1">
      <c r="A11" s="328" t="s">
        <v>280</v>
      </c>
      <c r="B11" s="336">
        <v>970</v>
      </c>
      <c r="C11" s="253"/>
      <c r="D11" s="328"/>
      <c r="E11" s="336"/>
      <c r="F11" s="253"/>
      <c r="G11" s="324"/>
      <c r="H11" s="523"/>
      <c r="I11" s="240"/>
      <c r="J11" s="324" t="s">
        <v>333</v>
      </c>
      <c r="K11" s="479" t="s">
        <v>283</v>
      </c>
      <c r="L11" s="335">
        <v>1510</v>
      </c>
      <c r="M11" s="240"/>
      <c r="N11" s="524"/>
      <c r="O11" s="488"/>
      <c r="P11" s="204"/>
      <c r="Q11" s="324" t="s">
        <v>393</v>
      </c>
      <c r="R11" s="359">
        <v>150</v>
      </c>
      <c r="S11" s="240"/>
      <c r="T11" s="444"/>
      <c r="U11" s="457"/>
    </row>
    <row r="12" spans="1:21" ht="18" customHeight="1">
      <c r="A12" s="328"/>
      <c r="B12" s="336"/>
      <c r="C12" s="253"/>
      <c r="D12" s="328"/>
      <c r="E12" s="488"/>
      <c r="F12" s="204"/>
      <c r="G12" s="324"/>
      <c r="H12" s="523"/>
      <c r="I12" s="240"/>
      <c r="J12" s="324" t="s">
        <v>49</v>
      </c>
      <c r="K12" s="479" t="s">
        <v>283</v>
      </c>
      <c r="L12" s="335">
        <v>810</v>
      </c>
      <c r="M12" s="240"/>
      <c r="N12" s="493"/>
      <c r="O12" s="488"/>
      <c r="P12" s="204"/>
      <c r="Q12" s="324" t="s">
        <v>606</v>
      </c>
      <c r="R12" s="359">
        <v>650</v>
      </c>
      <c r="S12" s="240"/>
      <c r="T12" s="444"/>
      <c r="U12" s="457"/>
    </row>
    <row r="13" spans="1:21" ht="18" customHeight="1">
      <c r="A13" s="328"/>
      <c r="B13" s="525"/>
      <c r="C13" s="253"/>
      <c r="D13" s="328"/>
      <c r="E13" s="488"/>
      <c r="F13" s="254"/>
      <c r="G13" s="328"/>
      <c r="H13" s="483"/>
      <c r="I13" s="240"/>
      <c r="J13" s="324" t="s">
        <v>50</v>
      </c>
      <c r="K13" s="479" t="s">
        <v>283</v>
      </c>
      <c r="L13" s="335">
        <v>1140</v>
      </c>
      <c r="M13" s="240"/>
      <c r="N13" s="493"/>
      <c r="O13" s="488"/>
      <c r="P13" s="204"/>
      <c r="Q13" s="324" t="s">
        <v>595</v>
      </c>
      <c r="R13" s="359">
        <v>100</v>
      </c>
      <c r="S13" s="240"/>
      <c r="T13" s="444"/>
      <c r="U13" s="457"/>
    </row>
    <row r="14" spans="1:21" ht="18" customHeight="1">
      <c r="A14" s="328"/>
      <c r="B14" s="484"/>
      <c r="C14" s="204"/>
      <c r="D14" s="328"/>
      <c r="E14" s="488"/>
      <c r="F14" s="204"/>
      <c r="G14" s="526"/>
      <c r="H14" s="527"/>
      <c r="I14" s="240"/>
      <c r="J14" s="324"/>
      <c r="K14" s="479"/>
      <c r="L14" s="528"/>
      <c r="M14" s="240"/>
      <c r="N14" s="493"/>
      <c r="O14" s="488"/>
      <c r="P14" s="204"/>
      <c r="Q14" s="328" t="s">
        <v>394</v>
      </c>
      <c r="R14" s="336">
        <v>100</v>
      </c>
      <c r="S14" s="240"/>
      <c r="T14" s="444"/>
      <c r="U14" s="457"/>
    </row>
    <row r="15" spans="1:21" ht="18" customHeight="1">
      <c r="A15" s="328"/>
      <c r="B15" s="484"/>
      <c r="C15" s="204"/>
      <c r="D15" s="328"/>
      <c r="E15" s="488"/>
      <c r="F15" s="204"/>
      <c r="G15" s="324"/>
      <c r="H15" s="529"/>
      <c r="I15" s="240"/>
      <c r="J15" s="482"/>
      <c r="K15" s="479"/>
      <c r="L15" s="488"/>
      <c r="M15" s="240"/>
      <c r="N15" s="493"/>
      <c r="O15" s="488"/>
      <c r="P15" s="204"/>
      <c r="Q15" s="530" t="s">
        <v>395</v>
      </c>
      <c r="R15" s="531">
        <v>300</v>
      </c>
      <c r="S15" s="240"/>
      <c r="T15" s="444"/>
      <c r="U15" s="457"/>
    </row>
    <row r="16" spans="1:21" ht="18" customHeight="1">
      <c r="A16" s="328"/>
      <c r="B16" s="484"/>
      <c r="C16" s="204"/>
      <c r="D16" s="328"/>
      <c r="E16" s="488"/>
      <c r="F16" s="204"/>
      <c r="G16" s="324"/>
      <c r="H16" s="529"/>
      <c r="I16" s="240"/>
      <c r="J16" s="324"/>
      <c r="K16" s="479"/>
      <c r="L16" s="516"/>
      <c r="M16" s="321"/>
      <c r="N16" s="328"/>
      <c r="O16" s="532"/>
      <c r="P16" s="204"/>
      <c r="Q16" s="324" t="s">
        <v>396</v>
      </c>
      <c r="R16" s="533">
        <v>630</v>
      </c>
      <c r="S16" s="240"/>
      <c r="T16" s="444"/>
      <c r="U16" s="457"/>
    </row>
    <row r="17" spans="1:21" ht="18" customHeight="1">
      <c r="A17" s="328"/>
      <c r="B17" s="484"/>
      <c r="C17" s="204"/>
      <c r="D17" s="328"/>
      <c r="E17" s="488"/>
      <c r="F17" s="204"/>
      <c r="G17" s="328"/>
      <c r="H17" s="528"/>
      <c r="I17" s="240"/>
      <c r="J17" s="324"/>
      <c r="K17" s="479"/>
      <c r="L17" s="516"/>
      <c r="M17" s="321"/>
      <c r="N17" s="493"/>
      <c r="O17" s="488"/>
      <c r="P17" s="204"/>
      <c r="Q17" s="324" t="s">
        <v>397</v>
      </c>
      <c r="R17" s="533">
        <v>600</v>
      </c>
      <c r="S17" s="240"/>
      <c r="T17" s="444"/>
      <c r="U17" s="457"/>
    </row>
    <row r="18" spans="1:21" ht="18" customHeight="1">
      <c r="A18" s="328"/>
      <c r="B18" s="484"/>
      <c r="C18" s="204"/>
      <c r="D18" s="328"/>
      <c r="E18" s="488"/>
      <c r="F18" s="204"/>
      <c r="G18" s="331"/>
      <c r="H18" s="528"/>
      <c r="I18" s="240"/>
      <c r="J18" s="324"/>
      <c r="K18" s="479"/>
      <c r="L18" s="483"/>
      <c r="M18" s="240"/>
      <c r="N18" s="493"/>
      <c r="O18" s="488"/>
      <c r="P18" s="204"/>
      <c r="Q18" s="328" t="s">
        <v>398</v>
      </c>
      <c r="R18" s="389">
        <v>570</v>
      </c>
      <c r="S18" s="240"/>
      <c r="T18" s="444"/>
      <c r="U18" s="457"/>
    </row>
    <row r="19" spans="1:21" ht="18" customHeight="1">
      <c r="A19" s="328"/>
      <c r="B19" s="484"/>
      <c r="C19" s="204"/>
      <c r="D19" s="328"/>
      <c r="E19" s="488"/>
      <c r="F19" s="204"/>
      <c r="G19" s="331"/>
      <c r="H19" s="488"/>
      <c r="I19" s="204"/>
      <c r="J19" s="482"/>
      <c r="K19" s="479"/>
      <c r="L19" s="488"/>
      <c r="M19" s="240"/>
      <c r="N19" s="534"/>
      <c r="O19" s="488"/>
      <c r="P19" s="204"/>
      <c r="Q19" s="535" t="s">
        <v>544</v>
      </c>
      <c r="R19" s="389">
        <v>250</v>
      </c>
      <c r="S19" s="240"/>
      <c r="T19" s="444"/>
      <c r="U19" s="457"/>
    </row>
    <row r="20" spans="1:21" ht="18" customHeight="1">
      <c r="A20" s="328"/>
      <c r="B20" s="484"/>
      <c r="C20" s="204"/>
      <c r="D20" s="328"/>
      <c r="E20" s="488"/>
      <c r="F20" s="204"/>
      <c r="G20" s="328"/>
      <c r="H20" s="488"/>
      <c r="I20" s="204"/>
      <c r="J20" s="482"/>
      <c r="K20" s="479"/>
      <c r="L20" s="488"/>
      <c r="M20" s="204"/>
      <c r="N20" s="536"/>
      <c r="O20" s="488"/>
      <c r="P20" s="204"/>
      <c r="Q20" s="331" t="s">
        <v>577</v>
      </c>
      <c r="R20" s="383">
        <v>50</v>
      </c>
      <c r="S20" s="204"/>
      <c r="T20" s="444"/>
      <c r="U20" s="457"/>
    </row>
    <row r="21" spans="1:21" ht="18" customHeight="1">
      <c r="A21" s="328"/>
      <c r="B21" s="484"/>
      <c r="C21" s="204"/>
      <c r="D21" s="328"/>
      <c r="E21" s="488"/>
      <c r="F21" s="204"/>
      <c r="G21" s="537"/>
      <c r="H21" s="488"/>
      <c r="I21" s="204"/>
      <c r="J21" s="482"/>
      <c r="K21" s="479"/>
      <c r="L21" s="488"/>
      <c r="M21" s="204"/>
      <c r="N21" s="493"/>
      <c r="O21" s="488"/>
      <c r="P21" s="204"/>
      <c r="Q21" s="538"/>
      <c r="R21" s="383"/>
      <c r="S21" s="204"/>
      <c r="T21" s="444"/>
      <c r="U21" s="457"/>
    </row>
    <row r="22" spans="1:21" ht="18" customHeight="1">
      <c r="A22" s="492"/>
      <c r="B22" s="488"/>
      <c r="C22" s="204"/>
      <c r="D22" s="328" t="s">
        <v>192</v>
      </c>
      <c r="E22" s="488"/>
      <c r="F22" s="204"/>
      <c r="G22" s="493"/>
      <c r="H22" s="488"/>
      <c r="I22" s="204"/>
      <c r="J22" s="539"/>
      <c r="K22" s="479"/>
      <c r="L22" s="488"/>
      <c r="M22" s="204"/>
      <c r="N22" s="325"/>
      <c r="O22" s="488"/>
      <c r="P22" s="204"/>
      <c r="Q22" s="331"/>
      <c r="R22" s="383"/>
      <c r="S22" s="204"/>
      <c r="T22" s="444"/>
      <c r="U22" s="457"/>
    </row>
    <row r="23" spans="1:21" ht="18" customHeight="1">
      <c r="A23" s="328"/>
      <c r="B23" s="488"/>
      <c r="C23" s="204"/>
      <c r="D23" s="328" t="s">
        <v>566</v>
      </c>
      <c r="E23" s="488"/>
      <c r="F23" s="204"/>
      <c r="G23" s="493"/>
      <c r="H23" s="488"/>
      <c r="I23" s="204"/>
      <c r="J23" s="540"/>
      <c r="K23" s="479"/>
      <c r="L23" s="488"/>
      <c r="M23" s="204"/>
      <c r="N23" s="328"/>
      <c r="O23" s="488"/>
      <c r="P23" s="204"/>
      <c r="Q23" s="331"/>
      <c r="R23" s="383"/>
      <c r="S23" s="204"/>
      <c r="T23" s="444"/>
      <c r="U23" s="457"/>
    </row>
    <row r="24" spans="1:21" ht="18" customHeight="1">
      <c r="A24" s="498"/>
      <c r="B24" s="495"/>
      <c r="C24" s="204"/>
      <c r="D24" s="499"/>
      <c r="E24" s="495"/>
      <c r="F24" s="204"/>
      <c r="G24" s="499"/>
      <c r="H24" s="495"/>
      <c r="I24" s="204"/>
      <c r="J24" s="541"/>
      <c r="K24" s="520"/>
      <c r="L24" s="495"/>
      <c r="M24" s="204"/>
      <c r="N24" s="499"/>
      <c r="O24" s="495"/>
      <c r="P24" s="204"/>
      <c r="Q24" s="501"/>
      <c r="R24" s="384"/>
      <c r="S24" s="204"/>
      <c r="T24" s="444"/>
      <c r="U24" s="457"/>
    </row>
    <row r="25" spans="1:21" ht="18" customHeight="1" thickBot="1">
      <c r="A25" s="502" t="s">
        <v>27</v>
      </c>
      <c r="B25" s="503">
        <f>SUM(B8:B24)</f>
        <v>2750</v>
      </c>
      <c r="C25" s="213">
        <f>SUM(C8:C24)</f>
        <v>0</v>
      </c>
      <c r="D25" s="502" t="s">
        <v>27</v>
      </c>
      <c r="E25" s="503">
        <f>SUM(E8:E24)</f>
        <v>1400</v>
      </c>
      <c r="F25" s="213">
        <f>SUM(F8:F24)</f>
        <v>0</v>
      </c>
      <c r="G25" s="502" t="s">
        <v>27</v>
      </c>
      <c r="H25" s="503">
        <f>SUM(H8:H24)</f>
        <v>3210</v>
      </c>
      <c r="I25" s="213">
        <f>SUM(I8:I24)</f>
        <v>0</v>
      </c>
      <c r="J25" s="504" t="s">
        <v>27</v>
      </c>
      <c r="K25" s="505"/>
      <c r="L25" s="503">
        <f>SUM(L8:L24)</f>
        <v>9970</v>
      </c>
      <c r="M25" s="213">
        <f>SUM(M8:M24)</f>
        <v>0</v>
      </c>
      <c r="N25" s="502" t="s">
        <v>27</v>
      </c>
      <c r="O25" s="503">
        <f>SUM(O8:O24)</f>
        <v>900</v>
      </c>
      <c r="P25" s="213">
        <f>SUM(P8:P24)</f>
        <v>0</v>
      </c>
      <c r="Q25" s="502" t="s">
        <v>27</v>
      </c>
      <c r="R25" s="385">
        <f>SUM(R8:R24)</f>
        <v>4240</v>
      </c>
      <c r="S25" s="213">
        <f>SUM(S8:S24)</f>
        <v>0</v>
      </c>
      <c r="T25" s="444"/>
      <c r="U25" s="457"/>
    </row>
    <row r="26" spans="1:21" ht="15" customHeight="1" thickBot="1">
      <c r="A26" s="444"/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109"/>
      <c r="O26" s="444"/>
      <c r="P26" s="444"/>
      <c r="Q26" s="444"/>
      <c r="R26" s="444"/>
      <c r="S26" s="444"/>
      <c r="T26" s="444"/>
      <c r="U26" s="457"/>
    </row>
    <row r="27" spans="1:21" s="7" customFormat="1" ht="17.25" customHeight="1" thickBot="1">
      <c r="A27" s="170" t="s">
        <v>616</v>
      </c>
      <c r="B27" s="467"/>
      <c r="C27" s="93" t="s">
        <v>135</v>
      </c>
      <c r="D27" s="94" t="s">
        <v>51</v>
      </c>
      <c r="E27" s="468"/>
      <c r="F27" s="469" t="s">
        <v>6</v>
      </c>
      <c r="G27" s="97">
        <f>B57+E57+H57+L57+O57+R57</f>
        <v>42830</v>
      </c>
      <c r="H27" s="112" t="s">
        <v>7</v>
      </c>
      <c r="I27" s="117">
        <f>C57+F57+I57+M57+P57+S57</f>
        <v>0</v>
      </c>
      <c r="J27" s="470"/>
      <c r="K27" s="470"/>
      <c r="L27" s="471"/>
      <c r="M27" s="471"/>
      <c r="N27" s="127"/>
      <c r="O27" s="471"/>
      <c r="P27" s="471"/>
      <c r="Q27" s="444"/>
      <c r="R27" s="444"/>
      <c r="S27" s="444"/>
      <c r="T27" s="471"/>
      <c r="U27" s="456"/>
    </row>
    <row r="28" spans="1:21" ht="5.25" customHeight="1" thickBot="1">
      <c r="A28" s="444"/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57"/>
    </row>
    <row r="29" spans="1:21" ht="18" customHeight="1">
      <c r="A29" s="75" t="s">
        <v>9</v>
      </c>
      <c r="B29" s="472"/>
      <c r="C29" s="473"/>
      <c r="D29" s="82" t="s">
        <v>10</v>
      </c>
      <c r="E29" s="472"/>
      <c r="F29" s="473"/>
      <c r="G29" s="82" t="s">
        <v>11</v>
      </c>
      <c r="H29" s="472"/>
      <c r="I29" s="473"/>
      <c r="J29" s="82" t="s">
        <v>12</v>
      </c>
      <c r="K29" s="82"/>
      <c r="L29" s="472"/>
      <c r="M29" s="473"/>
      <c r="N29" s="82" t="s">
        <v>13</v>
      </c>
      <c r="O29" s="472"/>
      <c r="P29" s="473"/>
      <c r="Q29" s="82" t="s">
        <v>341</v>
      </c>
      <c r="R29" s="472"/>
      <c r="S29" s="473"/>
      <c r="T29" s="444"/>
      <c r="U29" s="457"/>
    </row>
    <row r="30" spans="1:21" s="7" customFormat="1" ht="15" customHeight="1">
      <c r="A30" s="474" t="s">
        <v>14</v>
      </c>
      <c r="B30" s="475" t="s">
        <v>16</v>
      </c>
      <c r="C30" s="476" t="s">
        <v>179</v>
      </c>
      <c r="D30" s="474" t="s">
        <v>14</v>
      </c>
      <c r="E30" s="475" t="s">
        <v>16</v>
      </c>
      <c r="F30" s="476" t="s">
        <v>179</v>
      </c>
      <c r="G30" s="474" t="s">
        <v>14</v>
      </c>
      <c r="H30" s="475" t="s">
        <v>16</v>
      </c>
      <c r="I30" s="476" t="s">
        <v>179</v>
      </c>
      <c r="J30" s="477" t="s">
        <v>14</v>
      </c>
      <c r="K30" s="478"/>
      <c r="L30" s="475" t="s">
        <v>16</v>
      </c>
      <c r="M30" s="476" t="s">
        <v>179</v>
      </c>
      <c r="N30" s="474" t="s">
        <v>14</v>
      </c>
      <c r="O30" s="475" t="s">
        <v>16</v>
      </c>
      <c r="P30" s="476" t="s">
        <v>179</v>
      </c>
      <c r="Q30" s="474" t="s">
        <v>14</v>
      </c>
      <c r="R30" s="475" t="s">
        <v>16</v>
      </c>
      <c r="S30" s="476" t="s">
        <v>179</v>
      </c>
      <c r="T30" s="471"/>
      <c r="U30" s="456"/>
    </row>
    <row r="31" spans="1:21" ht="18" customHeight="1">
      <c r="A31" s="328" t="s">
        <v>52</v>
      </c>
      <c r="B31" s="334">
        <v>800</v>
      </c>
      <c r="C31" s="230"/>
      <c r="D31" s="406" t="s">
        <v>514</v>
      </c>
      <c r="E31" s="335">
        <v>2000</v>
      </c>
      <c r="F31" s="230"/>
      <c r="G31" s="328" t="s">
        <v>220</v>
      </c>
      <c r="H31" s="334">
        <v>400</v>
      </c>
      <c r="I31" s="230"/>
      <c r="J31" s="324" t="s">
        <v>290</v>
      </c>
      <c r="K31" s="479" t="s">
        <v>283</v>
      </c>
      <c r="L31" s="334">
        <v>1390</v>
      </c>
      <c r="M31" s="230"/>
      <c r="N31" s="328" t="s">
        <v>54</v>
      </c>
      <c r="O31" s="334">
        <v>2490</v>
      </c>
      <c r="P31" s="230"/>
      <c r="Q31" s="328" t="s">
        <v>399</v>
      </c>
      <c r="R31" s="334">
        <v>560</v>
      </c>
      <c r="S31" s="230"/>
      <c r="T31" s="444"/>
      <c r="U31" s="457"/>
    </row>
    <row r="32" spans="1:21" ht="18" customHeight="1">
      <c r="A32" s="328" t="s">
        <v>614</v>
      </c>
      <c r="B32" s="335">
        <v>1000</v>
      </c>
      <c r="C32" s="240"/>
      <c r="D32" s="328" t="s">
        <v>272</v>
      </c>
      <c r="E32" s="335">
        <v>620</v>
      </c>
      <c r="F32" s="240"/>
      <c r="G32" s="328" t="s">
        <v>264</v>
      </c>
      <c r="H32" s="335">
        <v>1720</v>
      </c>
      <c r="I32" s="240"/>
      <c r="J32" s="512" t="s">
        <v>289</v>
      </c>
      <c r="K32" s="542" t="s">
        <v>283</v>
      </c>
      <c r="L32" s="335">
        <v>2350</v>
      </c>
      <c r="M32" s="240"/>
      <c r="N32" s="515" t="s">
        <v>619</v>
      </c>
      <c r="O32" s="335">
        <v>50</v>
      </c>
      <c r="P32" s="240"/>
      <c r="Q32" s="328" t="s">
        <v>400</v>
      </c>
      <c r="R32" s="335">
        <v>600</v>
      </c>
      <c r="S32" s="240"/>
      <c r="T32" s="444"/>
      <c r="U32" s="457"/>
    </row>
    <row r="33" spans="1:21" ht="18" customHeight="1">
      <c r="A33" s="328" t="s">
        <v>53</v>
      </c>
      <c r="B33" s="335">
        <v>1220</v>
      </c>
      <c r="C33" s="240"/>
      <c r="D33" s="328" t="s">
        <v>281</v>
      </c>
      <c r="E33" s="336">
        <v>1480</v>
      </c>
      <c r="F33" s="240"/>
      <c r="G33" s="331" t="s">
        <v>221</v>
      </c>
      <c r="H33" s="335">
        <v>1690</v>
      </c>
      <c r="I33" s="240"/>
      <c r="J33" s="324" t="s">
        <v>257</v>
      </c>
      <c r="K33" s="542" t="s">
        <v>283</v>
      </c>
      <c r="L33" s="335">
        <v>1990</v>
      </c>
      <c r="M33" s="240"/>
      <c r="N33" s="331" t="s">
        <v>314</v>
      </c>
      <c r="O33" s="335">
        <v>670</v>
      </c>
      <c r="P33" s="240"/>
      <c r="Q33" s="331" t="s">
        <v>401</v>
      </c>
      <c r="R33" s="335">
        <v>400</v>
      </c>
      <c r="S33" s="240"/>
      <c r="T33" s="444"/>
      <c r="U33" s="457"/>
    </row>
    <row r="34" spans="1:21" ht="18" customHeight="1">
      <c r="A34" s="328"/>
      <c r="B34" s="525"/>
      <c r="C34" s="240"/>
      <c r="D34" s="328"/>
      <c r="E34" s="359"/>
      <c r="F34" s="240"/>
      <c r="G34" s="325" t="s">
        <v>327</v>
      </c>
      <c r="H34" s="335">
        <v>1720</v>
      </c>
      <c r="I34" s="240"/>
      <c r="J34" s="324" t="s">
        <v>548</v>
      </c>
      <c r="K34" s="542" t="s">
        <v>283</v>
      </c>
      <c r="L34" s="335">
        <v>1700</v>
      </c>
      <c r="M34" s="240"/>
      <c r="N34" s="331"/>
      <c r="O34" s="335"/>
      <c r="P34" s="240"/>
      <c r="Q34" s="403" t="s">
        <v>402</v>
      </c>
      <c r="R34" s="335">
        <v>150</v>
      </c>
      <c r="S34" s="240"/>
      <c r="T34" s="444"/>
      <c r="U34" s="457"/>
    </row>
    <row r="35" spans="1:21" ht="18" customHeight="1">
      <c r="A35" s="328"/>
      <c r="B35" s="525"/>
      <c r="C35" s="240"/>
      <c r="D35" s="328"/>
      <c r="E35" s="488"/>
      <c r="F35" s="204"/>
      <c r="G35" s="512" t="s">
        <v>219</v>
      </c>
      <c r="H35" s="335">
        <v>1030</v>
      </c>
      <c r="I35" s="240"/>
      <c r="J35" s="324" t="s">
        <v>57</v>
      </c>
      <c r="K35" s="542" t="s">
        <v>283</v>
      </c>
      <c r="L35" s="335">
        <v>900</v>
      </c>
      <c r="M35" s="240"/>
      <c r="N35" s="331"/>
      <c r="O35" s="488"/>
      <c r="P35" s="204"/>
      <c r="Q35" s="403" t="s">
        <v>403</v>
      </c>
      <c r="R35" s="335">
        <v>100</v>
      </c>
      <c r="S35" s="240"/>
      <c r="T35" s="444"/>
      <c r="U35" s="457"/>
    </row>
    <row r="36" spans="1:21" ht="18" customHeight="1">
      <c r="A36" s="328"/>
      <c r="B36" s="483"/>
      <c r="C36" s="240"/>
      <c r="D36" s="328"/>
      <c r="E36" s="488"/>
      <c r="F36" s="204"/>
      <c r="G36" s="328" t="s">
        <v>54</v>
      </c>
      <c r="H36" s="335">
        <v>500</v>
      </c>
      <c r="I36" s="240"/>
      <c r="J36" s="324" t="s">
        <v>210</v>
      </c>
      <c r="K36" s="542" t="s">
        <v>283</v>
      </c>
      <c r="L36" s="335">
        <v>1050</v>
      </c>
      <c r="M36" s="240"/>
      <c r="N36" s="198"/>
      <c r="O36" s="543"/>
      <c r="P36" s="544"/>
      <c r="Q36" s="403" t="s">
        <v>404</v>
      </c>
      <c r="R36" s="335">
        <v>150</v>
      </c>
      <c r="S36" s="240"/>
      <c r="T36" s="444"/>
      <c r="U36" s="457"/>
    </row>
    <row r="37" spans="1:21" ht="18" customHeight="1">
      <c r="A37" s="328"/>
      <c r="B37" s="483"/>
      <c r="C37" s="240"/>
      <c r="D37" s="328"/>
      <c r="E37" s="488"/>
      <c r="F37" s="204"/>
      <c r="G37" s="482"/>
      <c r="H37" s="523"/>
      <c r="I37" s="240"/>
      <c r="J37" s="482" t="s">
        <v>58</v>
      </c>
      <c r="K37" s="542" t="s">
        <v>283</v>
      </c>
      <c r="L37" s="335">
        <v>2700</v>
      </c>
      <c r="M37" s="240"/>
      <c r="N37" s="331"/>
      <c r="O37" s="488"/>
      <c r="P37" s="204"/>
      <c r="Q37" s="403" t="s">
        <v>405</v>
      </c>
      <c r="R37" s="359">
        <v>350</v>
      </c>
      <c r="S37" s="240"/>
      <c r="T37" s="444"/>
      <c r="U37" s="457"/>
    </row>
    <row r="38" spans="1:21" ht="18" customHeight="1">
      <c r="A38" s="328"/>
      <c r="B38" s="525"/>
      <c r="C38" s="240"/>
      <c r="D38" s="328"/>
      <c r="E38" s="488"/>
      <c r="F38" s="204"/>
      <c r="G38" s="328"/>
      <c r="H38" s="483"/>
      <c r="I38" s="240"/>
      <c r="J38" s="482" t="s">
        <v>256</v>
      </c>
      <c r="K38" s="542" t="s">
        <v>283</v>
      </c>
      <c r="L38" s="335">
        <v>2540</v>
      </c>
      <c r="M38" s="240"/>
      <c r="N38" s="534"/>
      <c r="O38" s="488"/>
      <c r="P38" s="204"/>
      <c r="Q38" s="406" t="s">
        <v>543</v>
      </c>
      <c r="R38" s="336">
        <v>600</v>
      </c>
      <c r="S38" s="240"/>
      <c r="T38" s="444"/>
      <c r="U38" s="457"/>
    </row>
    <row r="39" spans="1:21" ht="18" customHeight="1">
      <c r="A39" s="328"/>
      <c r="B39" s="525"/>
      <c r="C39" s="240"/>
      <c r="D39" s="545"/>
      <c r="E39" s="488"/>
      <c r="F39" s="204"/>
      <c r="G39" s="546"/>
      <c r="H39" s="523"/>
      <c r="I39" s="240"/>
      <c r="J39" s="481" t="s">
        <v>55</v>
      </c>
      <c r="K39" s="542" t="s">
        <v>283</v>
      </c>
      <c r="L39" s="335">
        <v>1320</v>
      </c>
      <c r="M39" s="240"/>
      <c r="N39" s="331"/>
      <c r="O39" s="488"/>
      <c r="P39" s="204"/>
      <c r="Q39" s="403" t="s">
        <v>406</v>
      </c>
      <c r="R39" s="359">
        <v>100</v>
      </c>
      <c r="S39" s="240"/>
      <c r="T39" s="444"/>
      <c r="U39" s="457"/>
    </row>
    <row r="40" spans="1:21" ht="18" customHeight="1">
      <c r="A40" s="328"/>
      <c r="B40" s="484"/>
      <c r="C40" s="204"/>
      <c r="D40" s="328"/>
      <c r="E40" s="483"/>
      <c r="F40" s="547"/>
      <c r="G40" s="482"/>
      <c r="H40" s="529"/>
      <c r="I40" s="240"/>
      <c r="J40" s="481"/>
      <c r="K40" s="542"/>
      <c r="L40" s="335"/>
      <c r="M40" s="240"/>
      <c r="N40" s="331"/>
      <c r="O40" s="488"/>
      <c r="P40" s="204"/>
      <c r="Q40" s="403" t="s">
        <v>407</v>
      </c>
      <c r="R40" s="533">
        <v>200</v>
      </c>
      <c r="S40" s="240"/>
      <c r="T40" s="444"/>
      <c r="U40" s="457"/>
    </row>
    <row r="41" spans="1:21" ht="18" customHeight="1">
      <c r="A41" s="328"/>
      <c r="B41" s="484"/>
      <c r="C41" s="204"/>
      <c r="D41" s="328"/>
      <c r="E41" s="483"/>
      <c r="F41" s="240"/>
      <c r="G41" s="482"/>
      <c r="H41" s="523"/>
      <c r="I41" s="240"/>
      <c r="J41" s="481"/>
      <c r="K41" s="542"/>
      <c r="L41" s="335"/>
      <c r="M41" s="240"/>
      <c r="N41" s="331"/>
      <c r="O41" s="488"/>
      <c r="P41" s="204"/>
      <c r="Q41" s="548" t="s">
        <v>408</v>
      </c>
      <c r="R41" s="359">
        <v>440</v>
      </c>
      <c r="S41" s="240"/>
      <c r="T41" s="444"/>
      <c r="U41" s="457"/>
    </row>
    <row r="42" spans="1:21" ht="18" customHeight="1">
      <c r="A42" s="328"/>
      <c r="B42" s="484"/>
      <c r="C42" s="204"/>
      <c r="D42" s="331"/>
      <c r="E42" s="488"/>
      <c r="F42" s="204"/>
      <c r="G42" s="546"/>
      <c r="H42" s="523"/>
      <c r="I42" s="240"/>
      <c r="J42" s="481"/>
      <c r="K42" s="331"/>
      <c r="L42" s="251"/>
      <c r="M42" s="240"/>
      <c r="N42" s="331"/>
      <c r="O42" s="488"/>
      <c r="P42" s="204"/>
      <c r="Q42" s="481" t="s">
        <v>409</v>
      </c>
      <c r="R42" s="549">
        <v>360</v>
      </c>
      <c r="S42" s="240"/>
      <c r="T42" s="444"/>
      <c r="U42" s="457"/>
    </row>
    <row r="43" spans="1:21" ht="18" customHeight="1">
      <c r="A43" s="328"/>
      <c r="B43" s="484"/>
      <c r="C43" s="204"/>
      <c r="D43" s="550"/>
      <c r="E43" s="488"/>
      <c r="F43" s="204"/>
      <c r="G43" s="551"/>
      <c r="H43" s="489"/>
      <c r="I43" s="204"/>
      <c r="J43" s="324"/>
      <c r="K43" s="331"/>
      <c r="L43" s="483"/>
      <c r="M43" s="240"/>
      <c r="N43" s="331"/>
      <c r="O43" s="488"/>
      <c r="P43" s="204"/>
      <c r="Q43" s="482" t="s">
        <v>603</v>
      </c>
      <c r="R43" s="386">
        <v>400</v>
      </c>
      <c r="S43" s="204"/>
      <c r="T43" s="444"/>
      <c r="U43" s="457"/>
    </row>
    <row r="44" spans="1:21" ht="18" customHeight="1">
      <c r="A44" s="328"/>
      <c r="B44" s="484"/>
      <c r="C44" s="204"/>
      <c r="D44" s="328"/>
      <c r="E44" s="516"/>
      <c r="F44" s="321"/>
      <c r="G44" s="540"/>
      <c r="H44" s="486"/>
      <c r="I44" s="204"/>
      <c r="J44" s="324"/>
      <c r="K44" s="331"/>
      <c r="L44" s="483"/>
      <c r="M44" s="240"/>
      <c r="N44" s="331"/>
      <c r="O44" s="516"/>
      <c r="P44" s="321"/>
      <c r="Q44" s="482" t="s">
        <v>607</v>
      </c>
      <c r="R44" s="390">
        <v>200</v>
      </c>
      <c r="S44" s="204"/>
      <c r="T44" s="444"/>
      <c r="U44" s="457"/>
    </row>
    <row r="45" spans="1:21" ht="18" customHeight="1">
      <c r="A45" s="492"/>
      <c r="B45" s="488"/>
      <c r="C45" s="204"/>
      <c r="D45" s="331"/>
      <c r="E45" s="516"/>
      <c r="F45" s="321"/>
      <c r="G45" s="328"/>
      <c r="H45" s="483"/>
      <c r="I45" s="240"/>
      <c r="J45" s="481"/>
      <c r="K45" s="331"/>
      <c r="L45" s="251"/>
      <c r="M45" s="240"/>
      <c r="N45" s="482"/>
      <c r="O45" s="386"/>
      <c r="P45" s="204"/>
      <c r="Q45" s="328" t="s">
        <v>604</v>
      </c>
      <c r="R45" s="336">
        <v>600</v>
      </c>
      <c r="S45" s="204"/>
      <c r="T45" s="444"/>
      <c r="U45" s="457"/>
    </row>
    <row r="46" spans="1:21" ht="18" customHeight="1">
      <c r="A46" s="492"/>
      <c r="B46" s="488"/>
      <c r="C46" s="204"/>
      <c r="D46" s="328"/>
      <c r="E46" s="528"/>
      <c r="F46" s="321"/>
      <c r="G46" s="528"/>
      <c r="H46" s="486"/>
      <c r="I46" s="204"/>
      <c r="J46" s="481"/>
      <c r="K46" s="552"/>
      <c r="L46" s="553"/>
      <c r="M46" s="240"/>
      <c r="N46" s="482"/>
      <c r="O46" s="386"/>
      <c r="P46" s="204"/>
      <c r="Q46" s="328" t="s">
        <v>608</v>
      </c>
      <c r="R46" s="390">
        <v>310</v>
      </c>
      <c r="S46" s="204"/>
      <c r="T46" s="444"/>
      <c r="U46" s="457"/>
    </row>
    <row r="47" spans="1:21" ht="18" customHeight="1">
      <c r="A47" s="492"/>
      <c r="B47" s="488"/>
      <c r="C47" s="204"/>
      <c r="D47" s="493"/>
      <c r="E47" s="488"/>
      <c r="F47" s="204"/>
      <c r="G47" s="528"/>
      <c r="H47" s="486"/>
      <c r="I47" s="204"/>
      <c r="J47" s="481"/>
      <c r="K47" s="552"/>
      <c r="L47" s="497"/>
      <c r="M47" s="204"/>
      <c r="N47" s="482"/>
      <c r="O47" s="386"/>
      <c r="P47" s="204"/>
      <c r="Q47" s="482" t="s">
        <v>410</v>
      </c>
      <c r="R47" s="386">
        <v>400</v>
      </c>
      <c r="S47" s="204"/>
      <c r="T47" s="444"/>
      <c r="U47" s="457"/>
    </row>
    <row r="48" spans="1:21" ht="18" customHeight="1">
      <c r="A48" s="491"/>
      <c r="B48" s="554"/>
      <c r="C48" s="204"/>
      <c r="D48" s="491"/>
      <c r="E48" s="554"/>
      <c r="F48" s="204"/>
      <c r="G48" s="491"/>
      <c r="H48" s="555"/>
      <c r="I48" s="204"/>
      <c r="J48" s="481"/>
      <c r="K48" s="552"/>
      <c r="L48" s="497"/>
      <c r="M48" s="204"/>
      <c r="N48" s="511"/>
      <c r="O48" s="390"/>
      <c r="P48" s="204"/>
      <c r="Q48" s="482" t="s">
        <v>609</v>
      </c>
      <c r="R48" s="386">
        <v>350</v>
      </c>
      <c r="S48" s="204"/>
      <c r="T48" s="444"/>
      <c r="U48" s="457"/>
    </row>
    <row r="49" spans="1:21" ht="18" customHeight="1">
      <c r="A49" s="491"/>
      <c r="B49" s="554"/>
      <c r="C49" s="204"/>
      <c r="D49" s="491"/>
      <c r="E49" s="554"/>
      <c r="F49" s="204"/>
      <c r="G49" s="491"/>
      <c r="H49" s="555"/>
      <c r="I49" s="204"/>
      <c r="J49" s="556"/>
      <c r="K49" s="557"/>
      <c r="L49" s="497"/>
      <c r="M49" s="204"/>
      <c r="N49" s="511"/>
      <c r="O49" s="390"/>
      <c r="P49" s="204"/>
      <c r="Q49" s="482" t="s">
        <v>597</v>
      </c>
      <c r="R49" s="386">
        <v>430</v>
      </c>
      <c r="S49" s="204"/>
      <c r="T49" s="444"/>
      <c r="U49" s="457"/>
    </row>
    <row r="50" spans="1:21" ht="18" customHeight="1">
      <c r="A50" s="491"/>
      <c r="B50" s="554"/>
      <c r="C50" s="204"/>
      <c r="D50" s="491"/>
      <c r="E50" s="554"/>
      <c r="F50" s="204"/>
      <c r="G50" s="491"/>
      <c r="H50" s="555"/>
      <c r="I50" s="204"/>
      <c r="J50" s="558"/>
      <c r="K50" s="559"/>
      <c r="L50" s="497"/>
      <c r="M50" s="204"/>
      <c r="N50" s="511"/>
      <c r="O50" s="390"/>
      <c r="P50" s="204"/>
      <c r="Q50" s="511" t="s">
        <v>610</v>
      </c>
      <c r="R50" s="390">
        <v>700</v>
      </c>
      <c r="S50" s="204"/>
      <c r="T50" s="444"/>
      <c r="U50" s="457"/>
    </row>
    <row r="51" spans="1:21" ht="18" customHeight="1">
      <c r="A51" s="491"/>
      <c r="B51" s="554"/>
      <c r="C51" s="204"/>
      <c r="D51" s="491"/>
      <c r="E51" s="554"/>
      <c r="F51" s="204"/>
      <c r="G51" s="491"/>
      <c r="H51" s="555"/>
      <c r="I51" s="204"/>
      <c r="J51" s="481"/>
      <c r="K51" s="552"/>
      <c r="L51" s="497"/>
      <c r="M51" s="204"/>
      <c r="N51" s="511"/>
      <c r="O51" s="390"/>
      <c r="P51" s="204"/>
      <c r="Q51" s="511" t="s">
        <v>596</v>
      </c>
      <c r="R51" s="390">
        <v>300</v>
      </c>
      <c r="S51" s="204"/>
      <c r="T51" s="444"/>
      <c r="U51" s="457"/>
    </row>
    <row r="52" spans="1:21" ht="18" customHeight="1">
      <c r="A52" s="491"/>
      <c r="B52" s="554"/>
      <c r="C52" s="204"/>
      <c r="D52" s="491"/>
      <c r="E52" s="554"/>
      <c r="F52" s="204"/>
      <c r="G52" s="560"/>
      <c r="H52" s="555"/>
      <c r="I52" s="204"/>
      <c r="J52" s="556"/>
      <c r="K52" s="557"/>
      <c r="L52" s="497"/>
      <c r="M52" s="204"/>
      <c r="N52" s="511"/>
      <c r="O52" s="390"/>
      <c r="P52" s="204"/>
      <c r="Q52" s="511" t="s">
        <v>411</v>
      </c>
      <c r="R52" s="390">
        <v>50</v>
      </c>
      <c r="S52" s="204"/>
      <c r="T52" s="444"/>
      <c r="U52" s="457"/>
    </row>
    <row r="53" spans="1:21" ht="18" customHeight="1">
      <c r="A53" s="491"/>
      <c r="B53" s="554"/>
      <c r="C53" s="204"/>
      <c r="D53" s="491"/>
      <c r="E53" s="554"/>
      <c r="F53" s="204"/>
      <c r="G53" s="561"/>
      <c r="H53" s="555"/>
      <c r="I53" s="204"/>
      <c r="J53" s="558"/>
      <c r="K53" s="559"/>
      <c r="L53" s="497"/>
      <c r="M53" s="204"/>
      <c r="N53" s="482"/>
      <c r="O53" s="386"/>
      <c r="P53" s="204"/>
      <c r="Q53" s="511" t="s">
        <v>412</v>
      </c>
      <c r="R53" s="390">
        <v>700</v>
      </c>
      <c r="S53" s="204"/>
      <c r="T53" s="444"/>
      <c r="U53" s="457"/>
    </row>
    <row r="54" spans="1:21" ht="18" customHeight="1">
      <c r="A54" s="562"/>
      <c r="B54" s="555"/>
      <c r="C54" s="204"/>
      <c r="D54" s="491"/>
      <c r="E54" s="554"/>
      <c r="F54" s="204"/>
      <c r="G54" s="491"/>
      <c r="H54" s="555"/>
      <c r="I54" s="204"/>
      <c r="J54" s="482"/>
      <c r="K54" s="542"/>
      <c r="L54" s="335"/>
      <c r="M54" s="204"/>
      <c r="N54" s="328"/>
      <c r="O54" s="359"/>
      <c r="P54" s="204"/>
      <c r="Q54" s="511" t="s">
        <v>413</v>
      </c>
      <c r="R54" s="390">
        <v>450</v>
      </c>
      <c r="S54" s="204"/>
      <c r="T54" s="444"/>
      <c r="U54" s="457"/>
    </row>
    <row r="55" spans="1:21" ht="18" customHeight="1">
      <c r="A55" s="328" t="s">
        <v>56</v>
      </c>
      <c r="B55" s="555"/>
      <c r="C55" s="204"/>
      <c r="D55" s="328" t="s">
        <v>568</v>
      </c>
      <c r="E55" s="554"/>
      <c r="F55" s="204"/>
      <c r="G55" s="491"/>
      <c r="H55" s="555"/>
      <c r="I55" s="204"/>
      <c r="J55" s="481"/>
      <c r="K55" s="552"/>
      <c r="L55" s="497"/>
      <c r="M55" s="204"/>
      <c r="N55" s="561"/>
      <c r="O55" s="554"/>
      <c r="P55" s="204"/>
      <c r="Q55" s="328" t="s">
        <v>578</v>
      </c>
      <c r="R55" s="390">
        <v>300</v>
      </c>
      <c r="S55" s="204"/>
      <c r="T55" s="444"/>
      <c r="U55" s="457"/>
    </row>
    <row r="56" spans="1:21" ht="18" customHeight="1">
      <c r="A56" s="563"/>
      <c r="B56" s="564"/>
      <c r="C56" s="204"/>
      <c r="D56" s="563"/>
      <c r="E56" s="565"/>
      <c r="F56" s="204"/>
      <c r="G56" s="563"/>
      <c r="H56" s="566"/>
      <c r="I56" s="204"/>
      <c r="J56" s="567"/>
      <c r="K56" s="568"/>
      <c r="L56" s="564"/>
      <c r="M56" s="204"/>
      <c r="N56" s="569"/>
      <c r="O56" s="565"/>
      <c r="P56" s="204"/>
      <c r="Q56" s="511" t="s">
        <v>598</v>
      </c>
      <c r="R56" s="391">
        <v>300</v>
      </c>
      <c r="S56" s="204"/>
      <c r="T56" s="444"/>
      <c r="U56" s="457"/>
    </row>
    <row r="57" spans="1:21" ht="18" customHeight="1" thickBot="1">
      <c r="A57" s="502" t="s">
        <v>27</v>
      </c>
      <c r="B57" s="503">
        <f>SUM(B31:B56)</f>
        <v>3020</v>
      </c>
      <c r="C57" s="213">
        <f>SUM(C31:C56)</f>
        <v>0</v>
      </c>
      <c r="D57" s="502" t="s">
        <v>27</v>
      </c>
      <c r="E57" s="503">
        <f>SUM(E31:E56)</f>
        <v>4100</v>
      </c>
      <c r="F57" s="213">
        <f>SUM(F31:F56)</f>
        <v>0</v>
      </c>
      <c r="G57" s="502" t="s">
        <v>27</v>
      </c>
      <c r="H57" s="503">
        <f>SUM(H31:H56)</f>
        <v>7060</v>
      </c>
      <c r="I57" s="213">
        <f>SUM(I31:I56)</f>
        <v>0</v>
      </c>
      <c r="J57" s="504" t="s">
        <v>27</v>
      </c>
      <c r="K57" s="505"/>
      <c r="L57" s="503">
        <f>SUM(L31:L56)</f>
        <v>15940</v>
      </c>
      <c r="M57" s="213">
        <f>SUM(M31:M56)</f>
        <v>0</v>
      </c>
      <c r="N57" s="502" t="s">
        <v>27</v>
      </c>
      <c r="O57" s="503">
        <f>SUM(O31:O56)</f>
        <v>3210</v>
      </c>
      <c r="P57" s="213">
        <f>SUM(P31:P56)</f>
        <v>0</v>
      </c>
      <c r="Q57" s="502" t="s">
        <v>27</v>
      </c>
      <c r="R57" s="385">
        <f>SUM(R31:R56)</f>
        <v>9500</v>
      </c>
      <c r="S57" s="213">
        <f>SUM(S31:S56)</f>
        <v>0</v>
      </c>
      <c r="T57" s="444"/>
      <c r="U57" s="457"/>
    </row>
    <row r="58" spans="1:21" ht="13.5">
      <c r="A58" s="444"/>
      <c r="B58" s="444"/>
      <c r="C58" s="444"/>
      <c r="D58" s="444"/>
      <c r="E58" s="128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57"/>
    </row>
  </sheetData>
  <sheetProtection/>
  <mergeCells count="3">
    <mergeCell ref="A2:D2"/>
    <mergeCell ref="E2:G2"/>
    <mergeCell ref="L2:M2"/>
  </mergeCells>
  <conditionalFormatting sqref="C8:C24 I8:I24 M8:M24 P8:P24 I31:I56 M31:M56 S8:S24 S31:S42 S56 S44 P31:P56 C31:C56 F8:F24 F31:F56">
    <cfRule type="cellIs" priority="3" dxfId="41" operator="greaterThan" stopIfTrue="1">
      <formula>B8</formula>
    </cfRule>
  </conditionalFormatting>
  <conditionalFormatting sqref="S55">
    <cfRule type="cellIs" priority="2" dxfId="41" operator="greaterThan" stopIfTrue="1">
      <formula>R55</formula>
    </cfRule>
  </conditionalFormatting>
  <conditionalFormatting sqref="S43">
    <cfRule type="cellIs" priority="22" dxfId="41" operator="greaterThan" stopIfTrue="1">
      <formula>R42</formula>
    </cfRule>
  </conditionalFormatting>
  <conditionalFormatting sqref="S44:S45">
    <cfRule type="cellIs" priority="28" dxfId="41" operator="greaterThan" stopIfTrue="1">
      <formula>R45</formula>
    </cfRule>
  </conditionalFormatting>
  <conditionalFormatting sqref="S46">
    <cfRule type="cellIs" priority="30" dxfId="41" operator="greaterThan" stopIfTrue="1">
      <formula>R55</formula>
    </cfRule>
  </conditionalFormatting>
  <conditionalFormatting sqref="S47:S54">
    <cfRule type="cellIs" priority="1" dxfId="41" operator="greaterThan" stopIfTrue="1">
      <formula>R47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workbookViewId="0" topLeftCell="A1">
      <selection activeCell="G59" sqref="G59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22">
        <f>'東区・博多区'!A2</f>
        <v>0</v>
      </c>
      <c r="B2" s="628"/>
      <c r="C2" s="628"/>
      <c r="D2" s="629"/>
      <c r="E2" s="625" t="str">
        <f>'東区・博多区'!E2</f>
        <v>令和　　　年　　　月　　　日</v>
      </c>
      <c r="F2" s="626"/>
      <c r="G2" s="627"/>
      <c r="H2" s="114">
        <f>'東区・博多区'!H2</f>
        <v>0</v>
      </c>
      <c r="I2" s="88">
        <f>'東区・博多区'!I2</f>
        <v>0</v>
      </c>
      <c r="J2" s="164"/>
      <c r="K2" s="320"/>
      <c r="L2" s="620"/>
      <c r="M2" s="621"/>
      <c r="N2" s="89"/>
      <c r="O2" s="90"/>
      <c r="P2" s="7"/>
    </row>
    <row r="3" spans="14:17" ht="15" customHeight="1" thickBot="1">
      <c r="N3" s="91"/>
      <c r="O3" s="115"/>
      <c r="Q3" s="91" t="s">
        <v>173</v>
      </c>
    </row>
    <row r="4" spans="1:21" s="7" customFormat="1" ht="17.25" customHeight="1" thickBot="1">
      <c r="A4" s="170" t="s">
        <v>616</v>
      </c>
      <c r="B4" s="467"/>
      <c r="C4" s="93" t="s">
        <v>136</v>
      </c>
      <c r="D4" s="94" t="s">
        <v>59</v>
      </c>
      <c r="E4" s="468"/>
      <c r="F4" s="469" t="s">
        <v>6</v>
      </c>
      <c r="G4" s="97">
        <f>B35+E35+H35+L35+O35+R35</f>
        <v>45960</v>
      </c>
      <c r="H4" s="112" t="s">
        <v>7</v>
      </c>
      <c r="I4" s="117">
        <f>C35+F35+I35+M35+P35+S35</f>
        <v>0</v>
      </c>
      <c r="J4" s="470"/>
      <c r="K4" s="470"/>
      <c r="L4" s="119" t="s">
        <v>8</v>
      </c>
      <c r="M4" s="120">
        <f>I4+I37+I55</f>
        <v>0</v>
      </c>
      <c r="N4" s="103"/>
      <c r="O4" s="570"/>
      <c r="P4" s="444"/>
      <c r="Q4" s="103" t="s">
        <v>174</v>
      </c>
      <c r="R4" s="444"/>
      <c r="S4" s="444"/>
      <c r="T4" s="471"/>
      <c r="U4" s="471"/>
    </row>
    <row r="5" spans="1:21" ht="5.25" customHeight="1" thickBo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</row>
    <row r="6" spans="1:21" ht="18" customHeight="1">
      <c r="A6" s="75" t="s">
        <v>9</v>
      </c>
      <c r="B6" s="472"/>
      <c r="C6" s="473"/>
      <c r="D6" s="82" t="s">
        <v>10</v>
      </c>
      <c r="E6" s="472"/>
      <c r="F6" s="473"/>
      <c r="G6" s="82" t="s">
        <v>11</v>
      </c>
      <c r="H6" s="472"/>
      <c r="I6" s="473"/>
      <c r="J6" s="82" t="s">
        <v>12</v>
      </c>
      <c r="K6" s="82"/>
      <c r="L6" s="472"/>
      <c r="M6" s="473"/>
      <c r="N6" s="82" t="s">
        <v>13</v>
      </c>
      <c r="O6" s="472"/>
      <c r="P6" s="473"/>
      <c r="Q6" s="82" t="s">
        <v>341</v>
      </c>
      <c r="R6" s="472"/>
      <c r="S6" s="473"/>
      <c r="T6" s="444"/>
      <c r="U6" s="444"/>
    </row>
    <row r="7" spans="1:21" s="7" customFormat="1" ht="15" customHeight="1">
      <c r="A7" s="474" t="s">
        <v>14</v>
      </c>
      <c r="B7" s="475" t="s">
        <v>16</v>
      </c>
      <c r="C7" s="476" t="s">
        <v>179</v>
      </c>
      <c r="D7" s="474" t="s">
        <v>14</v>
      </c>
      <c r="E7" s="475" t="s">
        <v>16</v>
      </c>
      <c r="F7" s="476" t="s">
        <v>179</v>
      </c>
      <c r="G7" s="474" t="s">
        <v>14</v>
      </c>
      <c r="H7" s="475" t="s">
        <v>16</v>
      </c>
      <c r="I7" s="476" t="s">
        <v>179</v>
      </c>
      <c r="J7" s="477" t="s">
        <v>14</v>
      </c>
      <c r="K7" s="478"/>
      <c r="L7" s="475" t="s">
        <v>16</v>
      </c>
      <c r="M7" s="476" t="s">
        <v>179</v>
      </c>
      <c r="N7" s="474" t="s">
        <v>14</v>
      </c>
      <c r="O7" s="475" t="s">
        <v>16</v>
      </c>
      <c r="P7" s="476" t="s">
        <v>179</v>
      </c>
      <c r="Q7" s="474" t="s">
        <v>14</v>
      </c>
      <c r="R7" s="475" t="s">
        <v>16</v>
      </c>
      <c r="S7" s="476" t="s">
        <v>179</v>
      </c>
      <c r="T7" s="471"/>
      <c r="U7" s="471"/>
    </row>
    <row r="8" spans="1:21" ht="18" customHeight="1">
      <c r="A8" s="325" t="s">
        <v>517</v>
      </c>
      <c r="B8" s="335">
        <v>400</v>
      </c>
      <c r="C8" s="230"/>
      <c r="D8" s="328" t="s">
        <v>253</v>
      </c>
      <c r="E8" s="334">
        <v>880</v>
      </c>
      <c r="F8" s="230"/>
      <c r="G8" s="328" t="s">
        <v>222</v>
      </c>
      <c r="H8" s="334">
        <v>850</v>
      </c>
      <c r="I8" s="230"/>
      <c r="J8" s="324" t="s">
        <v>61</v>
      </c>
      <c r="K8" s="479" t="s">
        <v>283</v>
      </c>
      <c r="L8" s="334">
        <v>1430</v>
      </c>
      <c r="M8" s="230"/>
      <c r="N8" s="328" t="s">
        <v>331</v>
      </c>
      <c r="O8" s="335">
        <v>1590</v>
      </c>
      <c r="P8" s="230"/>
      <c r="Q8" s="328" t="s">
        <v>414</v>
      </c>
      <c r="R8" s="334">
        <v>400</v>
      </c>
      <c r="S8" s="230"/>
      <c r="T8" s="444"/>
      <c r="U8" s="444"/>
    </row>
    <row r="9" spans="1:21" ht="18" customHeight="1">
      <c r="A9" s="328" t="s">
        <v>516</v>
      </c>
      <c r="B9" s="335">
        <v>400</v>
      </c>
      <c r="C9" s="240"/>
      <c r="D9" s="331" t="s">
        <v>64</v>
      </c>
      <c r="E9" s="335">
        <v>1260</v>
      </c>
      <c r="F9" s="240"/>
      <c r="G9" s="328" t="s">
        <v>62</v>
      </c>
      <c r="H9" s="335">
        <v>460</v>
      </c>
      <c r="I9" s="240"/>
      <c r="J9" s="324" t="s">
        <v>60</v>
      </c>
      <c r="K9" s="479" t="s">
        <v>283</v>
      </c>
      <c r="L9" s="335">
        <v>680</v>
      </c>
      <c r="M9" s="240"/>
      <c r="N9" s="325" t="s">
        <v>190</v>
      </c>
      <c r="O9" s="336">
        <v>90</v>
      </c>
      <c r="P9" s="240"/>
      <c r="Q9" s="328" t="s">
        <v>415</v>
      </c>
      <c r="R9" s="335">
        <v>400</v>
      </c>
      <c r="S9" s="240"/>
      <c r="T9" s="444"/>
      <c r="U9" s="444"/>
    </row>
    <row r="10" spans="1:21" ht="18" customHeight="1">
      <c r="A10" s="328" t="s">
        <v>537</v>
      </c>
      <c r="B10" s="335">
        <v>170</v>
      </c>
      <c r="C10" s="240"/>
      <c r="D10" s="328" t="s">
        <v>254</v>
      </c>
      <c r="E10" s="335">
        <v>1500</v>
      </c>
      <c r="F10" s="240"/>
      <c r="G10" s="328" t="s">
        <v>196</v>
      </c>
      <c r="H10" s="335">
        <v>2480</v>
      </c>
      <c r="I10" s="240"/>
      <c r="J10" s="324" t="s">
        <v>65</v>
      </c>
      <c r="K10" s="479" t="s">
        <v>283</v>
      </c>
      <c r="L10" s="335">
        <v>1030</v>
      </c>
      <c r="M10" s="240"/>
      <c r="N10" s="403" t="s">
        <v>332</v>
      </c>
      <c r="O10" s="336">
        <v>310</v>
      </c>
      <c r="P10" s="240"/>
      <c r="Q10" s="328" t="s">
        <v>416</v>
      </c>
      <c r="R10" s="335">
        <v>400</v>
      </c>
      <c r="S10" s="240"/>
      <c r="T10" s="444"/>
      <c r="U10" s="444"/>
    </row>
    <row r="11" spans="1:21" ht="18" customHeight="1">
      <c r="A11" s="328" t="s">
        <v>63</v>
      </c>
      <c r="B11" s="335">
        <v>400</v>
      </c>
      <c r="C11" s="240"/>
      <c r="D11" s="328" t="s">
        <v>255</v>
      </c>
      <c r="E11" s="335">
        <v>950</v>
      </c>
      <c r="F11" s="240"/>
      <c r="G11" s="326" t="s">
        <v>212</v>
      </c>
      <c r="H11" s="335">
        <v>750</v>
      </c>
      <c r="I11" s="240"/>
      <c r="J11" s="482" t="s">
        <v>323</v>
      </c>
      <c r="K11" s="479" t="s">
        <v>283</v>
      </c>
      <c r="L11" s="335">
        <v>2310</v>
      </c>
      <c r="M11" s="240"/>
      <c r="N11" s="325"/>
      <c r="O11" s="336"/>
      <c r="P11" s="240"/>
      <c r="Q11" s="454" t="s">
        <v>417</v>
      </c>
      <c r="R11" s="335">
        <v>400</v>
      </c>
      <c r="S11" s="240"/>
      <c r="T11" s="444"/>
      <c r="U11" s="444"/>
    </row>
    <row r="12" spans="1:21" ht="18" customHeight="1">
      <c r="A12" s="328" t="s">
        <v>62</v>
      </c>
      <c r="B12" s="335">
        <v>650</v>
      </c>
      <c r="C12" s="240"/>
      <c r="D12" s="325" t="s">
        <v>190</v>
      </c>
      <c r="E12" s="335">
        <v>250</v>
      </c>
      <c r="F12" s="240"/>
      <c r="G12" s="328" t="s">
        <v>223</v>
      </c>
      <c r="H12" s="335">
        <v>1890</v>
      </c>
      <c r="I12" s="240"/>
      <c r="J12" s="482" t="s">
        <v>229</v>
      </c>
      <c r="K12" s="479" t="s">
        <v>284</v>
      </c>
      <c r="L12" s="335">
        <v>5590</v>
      </c>
      <c r="M12" s="240"/>
      <c r="N12" s="403"/>
      <c r="O12" s="336"/>
      <c r="P12" s="240"/>
      <c r="Q12" s="328" t="s">
        <v>418</v>
      </c>
      <c r="R12" s="335">
        <v>400</v>
      </c>
      <c r="S12" s="240"/>
      <c r="T12" s="444"/>
      <c r="U12" s="444"/>
    </row>
    <row r="13" spans="1:21" ht="18" customHeight="1">
      <c r="A13" s="328" t="s">
        <v>66</v>
      </c>
      <c r="B13" s="335">
        <v>850</v>
      </c>
      <c r="C13" s="240"/>
      <c r="D13" s="328" t="s">
        <v>191</v>
      </c>
      <c r="E13" s="335">
        <v>400</v>
      </c>
      <c r="F13" s="240"/>
      <c r="G13" s="328"/>
      <c r="H13" s="483"/>
      <c r="I13" s="240"/>
      <c r="J13" s="571" t="s">
        <v>67</v>
      </c>
      <c r="K13" s="479" t="s">
        <v>284</v>
      </c>
      <c r="L13" s="335">
        <v>2740</v>
      </c>
      <c r="M13" s="240"/>
      <c r="N13" s="325"/>
      <c r="O13" s="251"/>
      <c r="P13" s="253"/>
      <c r="Q13" s="328" t="s">
        <v>419</v>
      </c>
      <c r="R13" s="336">
        <v>400</v>
      </c>
      <c r="S13" s="240"/>
      <c r="T13" s="444"/>
      <c r="U13" s="444"/>
    </row>
    <row r="14" spans="1:21" ht="18" customHeight="1">
      <c r="A14" s="328" t="s">
        <v>64</v>
      </c>
      <c r="B14" s="335">
        <v>850</v>
      </c>
      <c r="C14" s="240"/>
      <c r="D14" s="328"/>
      <c r="E14" s="488"/>
      <c r="F14" s="204"/>
      <c r="G14" s="331"/>
      <c r="H14" s="483"/>
      <c r="I14" s="240"/>
      <c r="J14" s="482" t="s">
        <v>233</v>
      </c>
      <c r="K14" s="479" t="s">
        <v>283</v>
      </c>
      <c r="L14" s="335">
        <v>1430</v>
      </c>
      <c r="M14" s="240"/>
      <c r="N14" s="493"/>
      <c r="O14" s="251"/>
      <c r="P14" s="253"/>
      <c r="Q14" s="331" t="s">
        <v>420</v>
      </c>
      <c r="R14" s="336">
        <v>450</v>
      </c>
      <c r="S14" s="240"/>
      <c r="T14" s="444"/>
      <c r="U14" s="444"/>
    </row>
    <row r="15" spans="1:21" ht="18" customHeight="1">
      <c r="A15" s="328"/>
      <c r="B15" s="484"/>
      <c r="C15" s="250"/>
      <c r="D15" s="328"/>
      <c r="E15" s="483"/>
      <c r="F15" s="240"/>
      <c r="G15" s="328"/>
      <c r="H15" s="488"/>
      <c r="I15" s="204"/>
      <c r="J15" s="572" t="s">
        <v>615</v>
      </c>
      <c r="K15" s="542" t="s">
        <v>283</v>
      </c>
      <c r="L15" s="335">
        <v>3030</v>
      </c>
      <c r="M15" s="240"/>
      <c r="N15" s="493"/>
      <c r="O15" s="488"/>
      <c r="P15" s="204"/>
      <c r="Q15" s="328" t="s">
        <v>421</v>
      </c>
      <c r="R15" s="383">
        <v>110</v>
      </c>
      <c r="S15" s="204"/>
      <c r="T15" s="444"/>
      <c r="U15" s="444"/>
    </row>
    <row r="16" spans="1:21" ht="18" customHeight="1">
      <c r="A16" s="328"/>
      <c r="B16" s="335"/>
      <c r="C16" s="321"/>
      <c r="D16" s="328"/>
      <c r="E16" s="483"/>
      <c r="F16" s="240"/>
      <c r="G16" s="328"/>
      <c r="H16" s="488"/>
      <c r="I16" s="204"/>
      <c r="J16" s="324"/>
      <c r="K16" s="479"/>
      <c r="L16" s="483"/>
      <c r="M16" s="240"/>
      <c r="N16" s="493"/>
      <c r="O16" s="488"/>
      <c r="P16" s="204"/>
      <c r="Q16" s="331" t="s">
        <v>422</v>
      </c>
      <c r="R16" s="383">
        <v>600</v>
      </c>
      <c r="S16" s="204"/>
      <c r="T16" s="444"/>
      <c r="U16" s="444"/>
    </row>
    <row r="17" spans="1:21" ht="18" customHeight="1">
      <c r="A17" s="328"/>
      <c r="B17" s="335"/>
      <c r="C17" s="240"/>
      <c r="D17" s="328"/>
      <c r="E17" s="488"/>
      <c r="F17" s="204"/>
      <c r="G17" s="331"/>
      <c r="H17" s="488"/>
      <c r="I17" s="204"/>
      <c r="J17" s="324"/>
      <c r="K17" s="479"/>
      <c r="L17" s="483"/>
      <c r="M17" s="240"/>
      <c r="N17" s="493"/>
      <c r="O17" s="488"/>
      <c r="P17" s="204"/>
      <c r="Q17" s="328" t="s">
        <v>423</v>
      </c>
      <c r="R17" s="383">
        <v>700</v>
      </c>
      <c r="S17" s="204"/>
      <c r="T17" s="444"/>
      <c r="U17" s="444"/>
    </row>
    <row r="18" spans="1:21" ht="18" customHeight="1">
      <c r="A18" s="328"/>
      <c r="B18" s="335"/>
      <c r="C18" s="240"/>
      <c r="D18" s="324"/>
      <c r="E18" s="486"/>
      <c r="F18" s="204"/>
      <c r="G18" s="328"/>
      <c r="H18" s="488"/>
      <c r="I18" s="204"/>
      <c r="J18" s="324"/>
      <c r="K18" s="479"/>
      <c r="L18" s="483"/>
      <c r="M18" s="240"/>
      <c r="N18" s="493"/>
      <c r="O18" s="488"/>
      <c r="P18" s="444"/>
      <c r="Q18" s="573" t="s">
        <v>424</v>
      </c>
      <c r="R18" s="574">
        <v>200</v>
      </c>
      <c r="S18" s="575"/>
      <c r="T18" s="444"/>
      <c r="U18" s="444"/>
    </row>
    <row r="19" spans="1:21" ht="18" customHeight="1">
      <c r="A19" s="328"/>
      <c r="B19" s="335"/>
      <c r="C19" s="240"/>
      <c r="D19" s="198"/>
      <c r="E19" s="543"/>
      <c r="F19" s="576"/>
      <c r="G19" s="577"/>
      <c r="H19" s="543"/>
      <c r="I19" s="544"/>
      <c r="J19" s="324"/>
      <c r="K19" s="479"/>
      <c r="L19" s="483"/>
      <c r="M19" s="240"/>
      <c r="N19" s="493"/>
      <c r="O19" s="488"/>
      <c r="P19" s="204"/>
      <c r="Q19" s="573" t="s">
        <v>425</v>
      </c>
      <c r="R19" s="359">
        <v>250</v>
      </c>
      <c r="S19" s="240"/>
      <c r="T19" s="444"/>
      <c r="U19" s="444"/>
    </row>
    <row r="20" spans="1:21" ht="18" customHeight="1">
      <c r="A20" s="328"/>
      <c r="B20" s="335"/>
      <c r="C20" s="240"/>
      <c r="D20" s="324"/>
      <c r="E20" s="555"/>
      <c r="F20" s="204"/>
      <c r="G20" s="577"/>
      <c r="H20" s="523"/>
      <c r="I20" s="240"/>
      <c r="J20" s="324"/>
      <c r="K20" s="479"/>
      <c r="L20" s="483"/>
      <c r="M20" s="240"/>
      <c r="N20" s="328"/>
      <c r="O20" s="483"/>
      <c r="P20" s="240"/>
      <c r="Q20" s="324" t="s">
        <v>426</v>
      </c>
      <c r="R20" s="386">
        <v>200</v>
      </c>
      <c r="S20" s="204"/>
      <c r="T20" s="444"/>
      <c r="U20" s="444"/>
    </row>
    <row r="21" spans="1:21" ht="18" customHeight="1">
      <c r="A21" s="328"/>
      <c r="B21" s="335"/>
      <c r="C21" s="240"/>
      <c r="D21" s="578"/>
      <c r="E21" s="486"/>
      <c r="F21" s="251"/>
      <c r="G21" s="324"/>
      <c r="H21" s="486"/>
      <c r="I21" s="204"/>
      <c r="J21" s="324"/>
      <c r="K21" s="479"/>
      <c r="L21" s="483"/>
      <c r="M21" s="240"/>
      <c r="N21" s="493"/>
      <c r="O21" s="488"/>
      <c r="P21" s="204"/>
      <c r="Q21" s="324" t="s">
        <v>427</v>
      </c>
      <c r="R21" s="386">
        <v>1000</v>
      </c>
      <c r="S21" s="204"/>
      <c r="T21" s="444"/>
      <c r="U21" s="444"/>
    </row>
    <row r="22" spans="1:21" ht="18" customHeight="1">
      <c r="A22" s="328"/>
      <c r="B22" s="488"/>
      <c r="C22" s="204"/>
      <c r="D22" s="579"/>
      <c r="E22" s="486"/>
      <c r="F22" s="251"/>
      <c r="G22" s="580"/>
      <c r="H22" s="486"/>
      <c r="I22" s="204"/>
      <c r="J22" s="324"/>
      <c r="K22" s="479"/>
      <c r="L22" s="488"/>
      <c r="M22" s="240"/>
      <c r="N22" s="493"/>
      <c r="O22" s="488"/>
      <c r="P22" s="204"/>
      <c r="Q22" s="573" t="s">
        <v>428</v>
      </c>
      <c r="R22" s="574">
        <v>590</v>
      </c>
      <c r="S22" s="575"/>
      <c r="T22" s="444"/>
      <c r="U22" s="444"/>
    </row>
    <row r="23" spans="1:21" ht="18" customHeight="1">
      <c r="A23" s="328"/>
      <c r="B23" s="488"/>
      <c r="C23" s="204"/>
      <c r="D23" s="198"/>
      <c r="E23" s="543"/>
      <c r="F23" s="576"/>
      <c r="G23" s="577"/>
      <c r="H23" s="543"/>
      <c r="I23" s="544"/>
      <c r="J23" s="324"/>
      <c r="K23" s="479"/>
      <c r="L23" s="488"/>
      <c r="M23" s="204"/>
      <c r="N23" s="493"/>
      <c r="O23" s="488"/>
      <c r="P23" s="204"/>
      <c r="Q23" s="581" t="s">
        <v>429</v>
      </c>
      <c r="R23" s="549">
        <v>210</v>
      </c>
      <c r="S23" s="399"/>
      <c r="T23" s="444"/>
      <c r="U23" s="444"/>
    </row>
    <row r="24" spans="1:21" ht="18" customHeight="1">
      <c r="A24" s="492"/>
      <c r="B24" s="488"/>
      <c r="C24" s="204"/>
      <c r="D24" s="578"/>
      <c r="E24" s="489"/>
      <c r="F24" s="582"/>
      <c r="G24" s="583"/>
      <c r="H24" s="489"/>
      <c r="I24" s="490"/>
      <c r="J24" s="324"/>
      <c r="K24" s="479"/>
      <c r="L24" s="488"/>
      <c r="M24" s="240"/>
      <c r="N24" s="493"/>
      <c r="O24" s="488"/>
      <c r="P24" s="204"/>
      <c r="Q24" s="581" t="s">
        <v>576</v>
      </c>
      <c r="R24" s="386">
        <v>500</v>
      </c>
      <c r="S24" s="584"/>
      <c r="T24" s="444"/>
      <c r="U24" s="444"/>
    </row>
    <row r="25" spans="1:21" ht="18" customHeight="1">
      <c r="A25" s="492"/>
      <c r="B25" s="488"/>
      <c r="C25" s="204"/>
      <c r="D25" s="578"/>
      <c r="E25" s="489"/>
      <c r="F25" s="582"/>
      <c r="G25" s="583"/>
      <c r="H25" s="486"/>
      <c r="I25" s="585"/>
      <c r="J25" s="324"/>
      <c r="K25" s="479"/>
      <c r="L25" s="488"/>
      <c r="M25" s="240"/>
      <c r="N25" s="493"/>
      <c r="O25" s="488"/>
      <c r="P25" s="204"/>
      <c r="Q25" s="610" t="s">
        <v>620</v>
      </c>
      <c r="R25" s="586">
        <v>300</v>
      </c>
      <c r="S25" s="587"/>
      <c r="T25" s="444"/>
      <c r="U25" s="444"/>
    </row>
    <row r="26" spans="1:21" ht="18" customHeight="1">
      <c r="A26" s="492"/>
      <c r="B26" s="488"/>
      <c r="C26" s="204"/>
      <c r="D26" s="578"/>
      <c r="E26" s="489"/>
      <c r="F26" s="582"/>
      <c r="G26" s="588"/>
      <c r="H26" s="582"/>
      <c r="I26" s="589"/>
      <c r="J26" s="481"/>
      <c r="K26" s="590"/>
      <c r="L26" s="488"/>
      <c r="M26" s="240"/>
      <c r="N26" s="493"/>
      <c r="O26" s="488"/>
      <c r="P26" s="204"/>
      <c r="Q26" s="610" t="s">
        <v>621</v>
      </c>
      <c r="R26" s="586">
        <v>300</v>
      </c>
      <c r="S26" s="587"/>
      <c r="T26" s="444"/>
      <c r="U26" s="444"/>
    </row>
    <row r="27" spans="1:21" ht="18" customHeight="1">
      <c r="A27" s="492"/>
      <c r="B27" s="488"/>
      <c r="C27" s="204"/>
      <c r="D27" s="493"/>
      <c r="E27" s="488"/>
      <c r="F27" s="204"/>
      <c r="G27" s="591"/>
      <c r="H27" s="528"/>
      <c r="I27" s="253"/>
      <c r="J27" s="578"/>
      <c r="K27" s="592"/>
      <c r="L27" s="488"/>
      <c r="M27" s="240"/>
      <c r="N27" s="493"/>
      <c r="O27" s="488"/>
      <c r="P27" s="204"/>
      <c r="Q27" s="610" t="s">
        <v>622</v>
      </c>
      <c r="R27" s="389">
        <v>530</v>
      </c>
      <c r="S27" s="253"/>
      <c r="T27" s="444"/>
      <c r="U27" s="444"/>
    </row>
    <row r="28" spans="1:21" ht="18" customHeight="1">
      <c r="A28" s="492"/>
      <c r="B28" s="488"/>
      <c r="C28" s="204"/>
      <c r="D28" s="493"/>
      <c r="E28" s="488"/>
      <c r="F28" s="204"/>
      <c r="G28" s="493"/>
      <c r="H28" s="528"/>
      <c r="I28" s="253"/>
      <c r="J28" s="578"/>
      <c r="K28" s="592"/>
      <c r="L28" s="488"/>
      <c r="M28" s="240"/>
      <c r="N28" s="493"/>
      <c r="O28" s="488"/>
      <c r="P28" s="204"/>
      <c r="Q28" s="610" t="s">
        <v>623</v>
      </c>
      <c r="R28" s="389">
        <v>1000</v>
      </c>
      <c r="S28" s="253"/>
      <c r="T28" s="444"/>
      <c r="U28" s="444"/>
    </row>
    <row r="29" spans="1:21" ht="18" customHeight="1">
      <c r="A29" s="492"/>
      <c r="B29" s="488"/>
      <c r="C29" s="204"/>
      <c r="D29" s="493"/>
      <c r="E29" s="488"/>
      <c r="F29" s="204"/>
      <c r="G29" s="493"/>
      <c r="H29" s="488"/>
      <c r="I29" s="204"/>
      <c r="J29" s="578"/>
      <c r="K29" s="592"/>
      <c r="L29" s="488"/>
      <c r="M29" s="240"/>
      <c r="N29" s="493"/>
      <c r="O29" s="488"/>
      <c r="P29" s="204"/>
      <c r="Q29" s="610" t="s">
        <v>640</v>
      </c>
      <c r="R29" s="383">
        <v>1000</v>
      </c>
      <c r="S29" s="204"/>
      <c r="T29" s="444"/>
      <c r="U29" s="444"/>
    </row>
    <row r="30" spans="1:21" ht="18" customHeight="1">
      <c r="A30" s="492"/>
      <c r="B30" s="488"/>
      <c r="C30" s="204"/>
      <c r="D30" s="493"/>
      <c r="E30" s="488"/>
      <c r="F30" s="204"/>
      <c r="G30" s="493"/>
      <c r="H30" s="488"/>
      <c r="I30" s="204"/>
      <c r="J30" s="579"/>
      <c r="K30" s="594"/>
      <c r="L30" s="488"/>
      <c r="M30" s="240"/>
      <c r="N30" s="493"/>
      <c r="O30" s="488"/>
      <c r="P30" s="204"/>
      <c r="Q30" s="331"/>
      <c r="R30" s="383"/>
      <c r="S30" s="204"/>
      <c r="T30" s="444"/>
      <c r="U30" s="444"/>
    </row>
    <row r="31" spans="1:21" ht="18" customHeight="1">
      <c r="A31" s="492"/>
      <c r="B31" s="488"/>
      <c r="C31" s="595"/>
      <c r="D31" s="493"/>
      <c r="E31" s="488"/>
      <c r="F31" s="204"/>
      <c r="G31" s="591"/>
      <c r="H31" s="488"/>
      <c r="I31" s="204"/>
      <c r="J31" s="556"/>
      <c r="K31" s="596"/>
      <c r="L31" s="497"/>
      <c r="M31" s="204"/>
      <c r="N31" s="328"/>
      <c r="O31" s="488"/>
      <c r="P31" s="204"/>
      <c r="Q31" s="593"/>
      <c r="R31" s="383"/>
      <c r="S31" s="204"/>
      <c r="T31" s="444"/>
      <c r="U31" s="444"/>
    </row>
    <row r="32" spans="1:21" ht="18" customHeight="1">
      <c r="A32" s="328"/>
      <c r="B32" s="488"/>
      <c r="C32" s="204"/>
      <c r="D32" s="493"/>
      <c r="E32" s="488"/>
      <c r="F32" s="204"/>
      <c r="G32" s="493"/>
      <c r="H32" s="488"/>
      <c r="I32" s="204"/>
      <c r="J32" s="512"/>
      <c r="K32" s="542"/>
      <c r="L32" s="497"/>
      <c r="M32" s="254"/>
      <c r="N32" s="325"/>
      <c r="O32" s="488"/>
      <c r="P32" s="204"/>
      <c r="Q32" s="331"/>
      <c r="R32" s="383"/>
      <c r="S32" s="204"/>
      <c r="T32" s="444"/>
      <c r="U32" s="444"/>
    </row>
    <row r="33" spans="1:21" ht="18" customHeight="1">
      <c r="A33" s="328"/>
      <c r="B33" s="488"/>
      <c r="C33" s="204"/>
      <c r="D33" s="493"/>
      <c r="E33" s="488"/>
      <c r="F33" s="204"/>
      <c r="G33" s="328"/>
      <c r="H33" s="488"/>
      <c r="I33" s="204"/>
      <c r="J33" s="482" t="s">
        <v>553</v>
      </c>
      <c r="K33" s="542" t="s">
        <v>283</v>
      </c>
      <c r="L33" s="495"/>
      <c r="M33" s="204"/>
      <c r="N33" s="328"/>
      <c r="O33" s="488"/>
      <c r="P33" s="204"/>
      <c r="Q33" s="328"/>
      <c r="R33" s="383"/>
      <c r="S33" s="204"/>
      <c r="T33" s="444"/>
      <c r="U33" s="444"/>
    </row>
    <row r="34" spans="1:21" ht="18" customHeight="1">
      <c r="A34" s="498"/>
      <c r="B34" s="495"/>
      <c r="C34" s="204"/>
      <c r="D34" s="499"/>
      <c r="E34" s="495"/>
      <c r="F34" s="204"/>
      <c r="G34" s="499"/>
      <c r="H34" s="495"/>
      <c r="I34" s="204"/>
      <c r="J34" s="567"/>
      <c r="K34" s="597"/>
      <c r="L34" s="564"/>
      <c r="M34" s="598"/>
      <c r="N34" s="499"/>
      <c r="O34" s="495"/>
      <c r="P34" s="204"/>
      <c r="Q34" s="501"/>
      <c r="R34" s="384"/>
      <c r="S34" s="204"/>
      <c r="T34" s="444"/>
      <c r="U34" s="444"/>
    </row>
    <row r="35" spans="1:21" ht="18" customHeight="1" thickBot="1">
      <c r="A35" s="502" t="s">
        <v>27</v>
      </c>
      <c r="B35" s="503">
        <f>SUM(B8:B34)</f>
        <v>3720</v>
      </c>
      <c r="C35" s="213">
        <f>SUM(C8:C34)</f>
        <v>0</v>
      </c>
      <c r="D35" s="502" t="s">
        <v>27</v>
      </c>
      <c r="E35" s="503">
        <f>SUM(E8:E34)</f>
        <v>5240</v>
      </c>
      <c r="F35" s="213">
        <f>SUM(F8:F34)</f>
        <v>0</v>
      </c>
      <c r="G35" s="502" t="s">
        <v>27</v>
      </c>
      <c r="H35" s="503">
        <f>SUM(H8:H34)</f>
        <v>6430</v>
      </c>
      <c r="I35" s="213">
        <f>SUM(I8:I34)</f>
        <v>0</v>
      </c>
      <c r="J35" s="504" t="s">
        <v>27</v>
      </c>
      <c r="K35" s="505"/>
      <c r="L35" s="503">
        <f>SUM(L8:L34)</f>
        <v>18240</v>
      </c>
      <c r="M35" s="213">
        <f>SUM(M8:M34)</f>
        <v>0</v>
      </c>
      <c r="N35" s="502" t="s">
        <v>27</v>
      </c>
      <c r="O35" s="503">
        <f>SUM(O8:O34)</f>
        <v>1990</v>
      </c>
      <c r="P35" s="213">
        <f>SUM(P8:P34)</f>
        <v>0</v>
      </c>
      <c r="Q35" s="502" t="s">
        <v>27</v>
      </c>
      <c r="R35" s="385">
        <f>SUM(R8:R34)</f>
        <v>10340</v>
      </c>
      <c r="S35" s="213">
        <f>SUM(S8:S34)</f>
        <v>0</v>
      </c>
      <c r="T35" s="444"/>
      <c r="U35" s="444"/>
    </row>
    <row r="36" spans="1:21" ht="15" customHeight="1" thickBot="1">
      <c r="A36" s="506"/>
      <c r="B36" s="507"/>
      <c r="C36" s="442"/>
      <c r="D36" s="506"/>
      <c r="E36" s="507"/>
      <c r="F36" s="442"/>
      <c r="G36" s="506"/>
      <c r="H36" s="599"/>
      <c r="I36" s="600"/>
      <c r="J36" s="506"/>
      <c r="K36" s="506"/>
      <c r="L36" s="507"/>
      <c r="M36" s="442"/>
      <c r="N36" s="506"/>
      <c r="O36" s="507"/>
      <c r="P36" s="442"/>
      <c r="Q36" s="444"/>
      <c r="R36" s="444"/>
      <c r="S36" s="444"/>
      <c r="T36" s="444"/>
      <c r="U36" s="444"/>
    </row>
    <row r="37" spans="1:21" ht="17.25" customHeight="1" thickBot="1">
      <c r="A37" s="170" t="s">
        <v>616</v>
      </c>
      <c r="B37" s="467"/>
      <c r="C37" s="93" t="s">
        <v>137</v>
      </c>
      <c r="D37" s="94" t="s">
        <v>68</v>
      </c>
      <c r="E37" s="468"/>
      <c r="F37" s="469" t="s">
        <v>6</v>
      </c>
      <c r="G37" s="97">
        <f>B53+E53+H53+L53+O53+R53</f>
        <v>16980</v>
      </c>
      <c r="H37" s="112" t="s">
        <v>7</v>
      </c>
      <c r="I37" s="117">
        <f>C53+F53+I53+M53+P53+S53</f>
        <v>0</v>
      </c>
      <c r="J37" s="470"/>
      <c r="K37" s="470"/>
      <c r="L37" s="471"/>
      <c r="M37" s="471"/>
      <c r="N37" s="127"/>
      <c r="O37" s="471"/>
      <c r="P37" s="471"/>
      <c r="Q37" s="444"/>
      <c r="R37" s="444"/>
      <c r="S37" s="444"/>
      <c r="T37" s="444"/>
      <c r="U37" s="444"/>
    </row>
    <row r="38" spans="1:21" ht="5.25" customHeight="1" thickBot="1">
      <c r="A38" s="444"/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71"/>
      <c r="R38" s="471"/>
      <c r="S38" s="471"/>
      <c r="T38" s="444"/>
      <c r="U38" s="444"/>
    </row>
    <row r="39" spans="1:21" ht="18" customHeight="1">
      <c r="A39" s="75" t="s">
        <v>9</v>
      </c>
      <c r="B39" s="472"/>
      <c r="C39" s="473"/>
      <c r="D39" s="82" t="s">
        <v>10</v>
      </c>
      <c r="E39" s="472"/>
      <c r="F39" s="473"/>
      <c r="G39" s="82" t="s">
        <v>11</v>
      </c>
      <c r="H39" s="472"/>
      <c r="I39" s="473"/>
      <c r="J39" s="82" t="s">
        <v>12</v>
      </c>
      <c r="K39" s="82"/>
      <c r="L39" s="472"/>
      <c r="M39" s="473"/>
      <c r="N39" s="82" t="s">
        <v>13</v>
      </c>
      <c r="O39" s="472"/>
      <c r="P39" s="473"/>
      <c r="Q39" s="82" t="s">
        <v>341</v>
      </c>
      <c r="R39" s="472"/>
      <c r="S39" s="473"/>
      <c r="T39" s="444"/>
      <c r="U39" s="444"/>
    </row>
    <row r="40" spans="1:21" s="7" customFormat="1" ht="15" customHeight="1">
      <c r="A40" s="474" t="s">
        <v>14</v>
      </c>
      <c r="B40" s="475" t="s">
        <v>16</v>
      </c>
      <c r="C40" s="476" t="s">
        <v>179</v>
      </c>
      <c r="D40" s="474" t="s">
        <v>14</v>
      </c>
      <c r="E40" s="475" t="s">
        <v>16</v>
      </c>
      <c r="F40" s="476" t="s">
        <v>179</v>
      </c>
      <c r="G40" s="474" t="s">
        <v>14</v>
      </c>
      <c r="H40" s="475" t="s">
        <v>16</v>
      </c>
      <c r="I40" s="476" t="s">
        <v>179</v>
      </c>
      <c r="J40" s="477" t="s">
        <v>14</v>
      </c>
      <c r="K40" s="478"/>
      <c r="L40" s="475" t="s">
        <v>16</v>
      </c>
      <c r="M40" s="476" t="s">
        <v>179</v>
      </c>
      <c r="N40" s="474" t="s">
        <v>14</v>
      </c>
      <c r="O40" s="475" t="s">
        <v>16</v>
      </c>
      <c r="P40" s="476" t="s">
        <v>179</v>
      </c>
      <c r="Q40" s="474" t="s">
        <v>14</v>
      </c>
      <c r="R40" s="475" t="s">
        <v>16</v>
      </c>
      <c r="S40" s="476" t="s">
        <v>179</v>
      </c>
      <c r="T40" s="471"/>
      <c r="U40" s="471"/>
    </row>
    <row r="41" spans="1:21" ht="18" customHeight="1">
      <c r="A41" s="328" t="s">
        <v>69</v>
      </c>
      <c r="B41" s="334">
        <v>500</v>
      </c>
      <c r="C41" s="230"/>
      <c r="D41" s="328" t="s">
        <v>72</v>
      </c>
      <c r="E41" s="334">
        <v>1100</v>
      </c>
      <c r="F41" s="230"/>
      <c r="G41" s="641" t="s">
        <v>600</v>
      </c>
      <c r="H41" s="334">
        <v>2140</v>
      </c>
      <c r="I41" s="230"/>
      <c r="J41" s="512" t="s">
        <v>310</v>
      </c>
      <c r="K41" s="542" t="s">
        <v>283</v>
      </c>
      <c r="L41" s="335">
        <v>3710</v>
      </c>
      <c r="M41" s="230"/>
      <c r="N41" s="328" t="s">
        <v>71</v>
      </c>
      <c r="O41" s="334">
        <v>680</v>
      </c>
      <c r="P41" s="230"/>
      <c r="Q41" s="328" t="s">
        <v>430</v>
      </c>
      <c r="R41" s="334">
        <v>250</v>
      </c>
      <c r="S41" s="230"/>
      <c r="T41" s="444"/>
      <c r="U41" s="444"/>
    </row>
    <row r="42" spans="1:21" ht="18" customHeight="1">
      <c r="A42" s="328" t="s">
        <v>72</v>
      </c>
      <c r="B42" s="335">
        <v>500</v>
      </c>
      <c r="C42" s="240"/>
      <c r="D42" s="328" t="s">
        <v>282</v>
      </c>
      <c r="E42" s="335">
        <v>1020</v>
      </c>
      <c r="F42" s="240"/>
      <c r="G42" s="403" t="s">
        <v>300</v>
      </c>
      <c r="H42" s="335">
        <v>900</v>
      </c>
      <c r="I42" s="240"/>
      <c r="J42" s="324" t="s">
        <v>73</v>
      </c>
      <c r="K42" s="479" t="s">
        <v>284</v>
      </c>
      <c r="L42" s="335">
        <v>1860</v>
      </c>
      <c r="M42" s="240"/>
      <c r="N42" s="328"/>
      <c r="O42" s="528"/>
      <c r="P42" s="240"/>
      <c r="Q42" s="403" t="s">
        <v>431</v>
      </c>
      <c r="R42" s="335">
        <v>300</v>
      </c>
      <c r="S42" s="240"/>
      <c r="T42" s="444"/>
      <c r="U42" s="444"/>
    </row>
    <row r="43" spans="1:21" ht="18" customHeight="1">
      <c r="A43" s="328" t="s">
        <v>70</v>
      </c>
      <c r="B43" s="335">
        <v>350</v>
      </c>
      <c r="C43" s="240"/>
      <c r="D43" s="328"/>
      <c r="E43" s="488"/>
      <c r="F43" s="204"/>
      <c r="G43" s="328"/>
      <c r="H43" s="483"/>
      <c r="I43" s="240"/>
      <c r="J43" s="541" t="s">
        <v>74</v>
      </c>
      <c r="K43" s="520" t="s">
        <v>283</v>
      </c>
      <c r="L43" s="601">
        <v>2220</v>
      </c>
      <c r="M43" s="547"/>
      <c r="N43" s="328"/>
      <c r="O43" s="516"/>
      <c r="P43" s="240"/>
      <c r="Q43" s="328" t="s">
        <v>432</v>
      </c>
      <c r="R43" s="336">
        <v>60</v>
      </c>
      <c r="S43" s="240"/>
      <c r="T43" s="444"/>
      <c r="U43" s="444"/>
    </row>
    <row r="44" spans="1:21" ht="18" customHeight="1">
      <c r="A44" s="328" t="s">
        <v>309</v>
      </c>
      <c r="B44" s="335">
        <v>250</v>
      </c>
      <c r="C44" s="240"/>
      <c r="D44" s="328"/>
      <c r="E44" s="488"/>
      <c r="F44" s="204"/>
      <c r="G44" s="328"/>
      <c r="H44" s="483"/>
      <c r="I44" s="240"/>
      <c r="J44" s="481"/>
      <c r="K44" s="590"/>
      <c r="L44" s="335"/>
      <c r="M44" s="240"/>
      <c r="N44" s="328"/>
      <c r="O44" s="488"/>
      <c r="P44" s="204"/>
      <c r="Q44" s="328" t="s">
        <v>433</v>
      </c>
      <c r="R44" s="336">
        <v>250</v>
      </c>
      <c r="S44" s="240"/>
      <c r="T44" s="444"/>
      <c r="U44" s="444"/>
    </row>
    <row r="45" spans="1:21" ht="18" customHeight="1">
      <c r="A45" s="325"/>
      <c r="B45" s="525"/>
      <c r="C45" s="240"/>
      <c r="D45" s="331"/>
      <c r="E45" s="488"/>
      <c r="F45" s="204"/>
      <c r="G45" s="331"/>
      <c r="H45" s="483"/>
      <c r="I45" s="240"/>
      <c r="J45" s="512"/>
      <c r="K45" s="542"/>
      <c r="L45" s="516"/>
      <c r="M45" s="240">
        <v>0</v>
      </c>
      <c r="N45" s="328"/>
      <c r="O45" s="488"/>
      <c r="P45" s="204"/>
      <c r="Q45" s="331" t="s">
        <v>434</v>
      </c>
      <c r="R45" s="336">
        <v>300</v>
      </c>
      <c r="S45" s="240"/>
      <c r="T45" s="444"/>
      <c r="U45" s="444"/>
    </row>
    <row r="46" spans="1:21" ht="18" customHeight="1">
      <c r="A46" s="328"/>
      <c r="B46" s="484"/>
      <c r="C46" s="204"/>
      <c r="D46" s="331"/>
      <c r="E46" s="488"/>
      <c r="F46" s="204"/>
      <c r="G46" s="328"/>
      <c r="H46" s="483"/>
      <c r="I46" s="240"/>
      <c r="J46" s="512"/>
      <c r="K46" s="542"/>
      <c r="L46" s="516"/>
      <c r="M46" s="240">
        <v>0</v>
      </c>
      <c r="N46" s="493"/>
      <c r="O46" s="488"/>
      <c r="P46" s="204"/>
      <c r="Q46" s="328" t="s">
        <v>435</v>
      </c>
      <c r="R46" s="336">
        <v>90</v>
      </c>
      <c r="S46" s="240"/>
      <c r="T46" s="444"/>
      <c r="U46" s="444"/>
    </row>
    <row r="47" spans="1:21" ht="18" customHeight="1">
      <c r="A47" s="328"/>
      <c r="B47" s="484"/>
      <c r="C47" s="204"/>
      <c r="D47" s="328"/>
      <c r="E47" s="488"/>
      <c r="F47" s="204"/>
      <c r="G47" s="328"/>
      <c r="H47" s="488"/>
      <c r="I47" s="204"/>
      <c r="J47" s="324"/>
      <c r="K47" s="479"/>
      <c r="L47" s="488"/>
      <c r="M47" s="204"/>
      <c r="N47" s="493"/>
      <c r="O47" s="488"/>
      <c r="P47" s="204"/>
      <c r="Q47" s="328" t="s">
        <v>582</v>
      </c>
      <c r="R47" s="383">
        <v>500</v>
      </c>
      <c r="S47" s="204"/>
      <c r="T47" s="444"/>
      <c r="U47" s="444"/>
    </row>
    <row r="48" spans="1:21" ht="18" customHeight="1">
      <c r="A48" s="328"/>
      <c r="B48" s="484"/>
      <c r="C48" s="204"/>
      <c r="D48" s="328"/>
      <c r="E48" s="488"/>
      <c r="F48" s="204"/>
      <c r="G48" s="535"/>
      <c r="H48" s="488"/>
      <c r="I48" s="204"/>
      <c r="J48" s="512"/>
      <c r="K48" s="542"/>
      <c r="L48" s="516"/>
      <c r="M48" s="240">
        <v>0</v>
      </c>
      <c r="N48" s="493"/>
      <c r="O48" s="488"/>
      <c r="P48" s="444"/>
      <c r="Q48" s="602"/>
      <c r="R48" s="383"/>
      <c r="S48" s="204"/>
      <c r="T48" s="444"/>
      <c r="U48" s="444"/>
    </row>
    <row r="49" spans="1:21" ht="18" customHeight="1">
      <c r="A49" s="328"/>
      <c r="B49" s="484"/>
      <c r="C49" s="204"/>
      <c r="D49" s="331"/>
      <c r="E49" s="488"/>
      <c r="F49" s="204"/>
      <c r="G49" s="603"/>
      <c r="H49" s="488"/>
      <c r="I49" s="204"/>
      <c r="J49" s="324"/>
      <c r="K49" s="479"/>
      <c r="L49" s="516"/>
      <c r="M49" s="240"/>
      <c r="N49" s="493"/>
      <c r="O49" s="555"/>
      <c r="P49" s="204"/>
      <c r="Q49" s="602"/>
      <c r="R49" s="383"/>
      <c r="S49" s="204"/>
      <c r="T49" s="444"/>
      <c r="U49" s="444"/>
    </row>
    <row r="50" spans="1:21" ht="18" customHeight="1">
      <c r="A50" s="328"/>
      <c r="B50" s="484"/>
      <c r="C50" s="204"/>
      <c r="D50" s="328"/>
      <c r="E50" s="488"/>
      <c r="F50" s="204"/>
      <c r="G50" s="603"/>
      <c r="H50" s="488"/>
      <c r="I50" s="204"/>
      <c r="J50" s="482"/>
      <c r="K50" s="479"/>
      <c r="L50" s="488"/>
      <c r="M50" s="204"/>
      <c r="N50" s="493"/>
      <c r="O50" s="555"/>
      <c r="P50" s="204"/>
      <c r="Q50" s="602"/>
      <c r="R50" s="383"/>
      <c r="S50" s="204"/>
      <c r="T50" s="444"/>
      <c r="U50" s="444"/>
    </row>
    <row r="51" spans="1:21" ht="18" customHeight="1">
      <c r="A51" s="328"/>
      <c r="B51" s="484"/>
      <c r="C51" s="204"/>
      <c r="D51" s="328"/>
      <c r="E51" s="488"/>
      <c r="F51" s="204"/>
      <c r="G51" s="534"/>
      <c r="H51" s="488"/>
      <c r="I51" s="204"/>
      <c r="J51" s="481" t="s">
        <v>69</v>
      </c>
      <c r="K51" s="590" t="s">
        <v>283</v>
      </c>
      <c r="L51" s="488"/>
      <c r="M51" s="204"/>
      <c r="N51" s="493"/>
      <c r="O51" s="488"/>
      <c r="P51" s="204"/>
      <c r="Q51" s="593"/>
      <c r="R51" s="383"/>
      <c r="S51" s="204"/>
      <c r="T51" s="444"/>
      <c r="U51" s="444"/>
    </row>
    <row r="52" spans="1:21" ht="18" customHeight="1">
      <c r="A52" s="563"/>
      <c r="B52" s="564"/>
      <c r="C52" s="204"/>
      <c r="D52" s="563"/>
      <c r="E52" s="565"/>
      <c r="F52" s="204"/>
      <c r="G52" s="563"/>
      <c r="H52" s="566"/>
      <c r="I52" s="204"/>
      <c r="J52" s="567"/>
      <c r="K52" s="597"/>
      <c r="L52" s="564"/>
      <c r="M52" s="204"/>
      <c r="N52" s="563"/>
      <c r="O52" s="565"/>
      <c r="P52" s="204"/>
      <c r="Q52" s="569"/>
      <c r="R52" s="391"/>
      <c r="S52" s="204"/>
      <c r="T52" s="444"/>
      <c r="U52" s="444"/>
    </row>
    <row r="53" spans="1:21" ht="18" customHeight="1" thickBot="1">
      <c r="A53" s="502" t="s">
        <v>27</v>
      </c>
      <c r="B53" s="503">
        <f>SUM(B41:B52)</f>
        <v>1600</v>
      </c>
      <c r="C53" s="213">
        <f>SUM(C41:C52)</f>
        <v>0</v>
      </c>
      <c r="D53" s="502" t="s">
        <v>27</v>
      </c>
      <c r="E53" s="503">
        <f>SUM(E41:E52)</f>
        <v>2120</v>
      </c>
      <c r="F53" s="213">
        <f>SUM(F41:F52)</f>
        <v>0</v>
      </c>
      <c r="G53" s="502" t="s">
        <v>27</v>
      </c>
      <c r="H53" s="503">
        <f>SUM(H41:H52)</f>
        <v>3040</v>
      </c>
      <c r="I53" s="213">
        <f>SUM(I41:I52)</f>
        <v>0</v>
      </c>
      <c r="J53" s="504" t="s">
        <v>27</v>
      </c>
      <c r="K53" s="505"/>
      <c r="L53" s="503">
        <f>SUM(L41:L52)</f>
        <v>7790</v>
      </c>
      <c r="M53" s="213">
        <f>SUM(M41:M52)</f>
        <v>0</v>
      </c>
      <c r="N53" s="502" t="s">
        <v>27</v>
      </c>
      <c r="O53" s="503">
        <f>SUM(O41:O52)</f>
        <v>680</v>
      </c>
      <c r="P53" s="213">
        <f>SUM(P41:P52)</f>
        <v>0</v>
      </c>
      <c r="Q53" s="502" t="s">
        <v>27</v>
      </c>
      <c r="R53" s="385">
        <f>SUM(R41:R52)</f>
        <v>1750</v>
      </c>
      <c r="S53" s="213">
        <f>SUM(S41:S52)</f>
        <v>0</v>
      </c>
      <c r="T53" s="444"/>
      <c r="U53" s="444"/>
    </row>
    <row r="54" spans="1:21" ht="15" customHeight="1" thickBot="1">
      <c r="A54" s="506"/>
      <c r="B54" s="507"/>
      <c r="C54" s="442"/>
      <c r="D54" s="506"/>
      <c r="E54" s="507"/>
      <c r="F54" s="442"/>
      <c r="G54" s="506"/>
      <c r="H54" s="507"/>
      <c r="I54" s="442"/>
      <c r="J54" s="506"/>
      <c r="K54" s="506"/>
      <c r="L54" s="507"/>
      <c r="M54" s="442"/>
      <c r="N54" s="506"/>
      <c r="O54" s="507"/>
      <c r="P54" s="442"/>
      <c r="Q54" s="444"/>
      <c r="R54" s="444"/>
      <c r="S54" s="444"/>
      <c r="T54" s="444"/>
      <c r="U54" s="444"/>
    </row>
    <row r="55" spans="1:21" s="7" customFormat="1" ht="17.25" customHeight="1" thickBot="1">
      <c r="A55" s="170" t="s">
        <v>612</v>
      </c>
      <c r="B55" s="467"/>
      <c r="C55" s="93" t="s">
        <v>138</v>
      </c>
      <c r="D55" s="94" t="s">
        <v>75</v>
      </c>
      <c r="E55" s="468"/>
      <c r="F55" s="469" t="s">
        <v>6</v>
      </c>
      <c r="G55" s="97">
        <f>B71+E71+H71+L71+O71+R71</f>
        <v>22900</v>
      </c>
      <c r="H55" s="112" t="s">
        <v>7</v>
      </c>
      <c r="I55" s="117">
        <f>C71+F71+I71+M71+P71+S71</f>
        <v>0</v>
      </c>
      <c r="J55" s="470"/>
      <c r="K55" s="470"/>
      <c r="L55" s="471"/>
      <c r="M55" s="471"/>
      <c r="N55" s="127"/>
      <c r="O55" s="471"/>
      <c r="P55" s="471"/>
      <c r="Q55" s="444"/>
      <c r="R55" s="444"/>
      <c r="S55" s="444"/>
      <c r="T55" s="471"/>
      <c r="U55" s="471"/>
    </row>
    <row r="56" spans="1:21" ht="5.25" customHeight="1" thickBot="1">
      <c r="A56" s="444"/>
      <c r="B56" s="444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</row>
    <row r="57" spans="1:21" ht="18" customHeight="1">
      <c r="A57" s="75" t="s">
        <v>9</v>
      </c>
      <c r="B57" s="472"/>
      <c r="C57" s="473"/>
      <c r="D57" s="82" t="s">
        <v>10</v>
      </c>
      <c r="E57" s="472"/>
      <c r="F57" s="473"/>
      <c r="G57" s="82" t="s">
        <v>11</v>
      </c>
      <c r="H57" s="472"/>
      <c r="I57" s="473"/>
      <c r="J57" s="82" t="s">
        <v>12</v>
      </c>
      <c r="K57" s="82"/>
      <c r="L57" s="472"/>
      <c r="M57" s="473"/>
      <c r="N57" s="82" t="s">
        <v>13</v>
      </c>
      <c r="O57" s="472"/>
      <c r="P57" s="473"/>
      <c r="Q57" s="82" t="s">
        <v>341</v>
      </c>
      <c r="R57" s="472"/>
      <c r="S57" s="473"/>
      <c r="T57" s="444"/>
      <c r="U57" s="444"/>
    </row>
    <row r="58" spans="1:21" s="7" customFormat="1" ht="15" customHeight="1">
      <c r="A58" s="474" t="s">
        <v>14</v>
      </c>
      <c r="B58" s="475" t="s">
        <v>16</v>
      </c>
      <c r="C58" s="476" t="s">
        <v>179</v>
      </c>
      <c r="D58" s="474" t="s">
        <v>14</v>
      </c>
      <c r="E58" s="475" t="s">
        <v>16</v>
      </c>
      <c r="F58" s="476" t="s">
        <v>179</v>
      </c>
      <c r="G58" s="474" t="s">
        <v>14</v>
      </c>
      <c r="H58" s="475" t="s">
        <v>16</v>
      </c>
      <c r="I58" s="476" t="s">
        <v>179</v>
      </c>
      <c r="J58" s="477" t="s">
        <v>14</v>
      </c>
      <c r="K58" s="478"/>
      <c r="L58" s="475" t="s">
        <v>16</v>
      </c>
      <c r="M58" s="476" t="s">
        <v>179</v>
      </c>
      <c r="N58" s="474" t="s">
        <v>14</v>
      </c>
      <c r="O58" s="475" t="s">
        <v>16</v>
      </c>
      <c r="P58" s="476" t="s">
        <v>179</v>
      </c>
      <c r="Q58" s="474" t="s">
        <v>14</v>
      </c>
      <c r="R58" s="475" t="s">
        <v>16</v>
      </c>
      <c r="S58" s="476" t="s">
        <v>179</v>
      </c>
      <c r="T58" s="471"/>
      <c r="U58" s="471"/>
    </row>
    <row r="59" spans="1:21" ht="18" customHeight="1">
      <c r="A59" s="328" t="s">
        <v>76</v>
      </c>
      <c r="B59" s="334">
        <v>850</v>
      </c>
      <c r="C59" s="230"/>
      <c r="D59" s="325" t="s">
        <v>321</v>
      </c>
      <c r="E59" s="528">
        <v>2550</v>
      </c>
      <c r="F59" s="240"/>
      <c r="G59" s="641" t="s">
        <v>170</v>
      </c>
      <c r="H59" s="334">
        <v>2220</v>
      </c>
      <c r="I59" s="230"/>
      <c r="J59" s="324" t="s">
        <v>79</v>
      </c>
      <c r="K59" s="479" t="s">
        <v>283</v>
      </c>
      <c r="L59" s="335">
        <v>1520</v>
      </c>
      <c r="M59" s="230"/>
      <c r="N59" s="328" t="s">
        <v>79</v>
      </c>
      <c r="O59" s="334">
        <v>180</v>
      </c>
      <c r="P59" s="230"/>
      <c r="Q59" s="328" t="s">
        <v>436</v>
      </c>
      <c r="R59" s="334">
        <v>50</v>
      </c>
      <c r="S59" s="240"/>
      <c r="T59" s="444"/>
      <c r="U59" s="444"/>
    </row>
    <row r="60" spans="1:21" ht="18" customHeight="1">
      <c r="A60" s="328" t="s">
        <v>80</v>
      </c>
      <c r="B60" s="335">
        <v>750</v>
      </c>
      <c r="C60" s="240"/>
      <c r="D60" s="328"/>
      <c r="E60" s="528"/>
      <c r="F60" s="240"/>
      <c r="G60" s="641" t="s">
        <v>77</v>
      </c>
      <c r="H60" s="335">
        <v>2870</v>
      </c>
      <c r="I60" s="240"/>
      <c r="J60" s="324" t="s">
        <v>81</v>
      </c>
      <c r="K60" s="479" t="s">
        <v>283</v>
      </c>
      <c r="L60" s="335">
        <v>1110</v>
      </c>
      <c r="M60" s="240"/>
      <c r="N60" s="328" t="s">
        <v>81</v>
      </c>
      <c r="O60" s="335">
        <v>130</v>
      </c>
      <c r="P60" s="240"/>
      <c r="Q60" s="328" t="s">
        <v>437</v>
      </c>
      <c r="R60" s="335">
        <v>150</v>
      </c>
      <c r="S60" s="240"/>
      <c r="T60" s="444"/>
      <c r="U60" s="444"/>
    </row>
    <row r="61" spans="1:21" ht="18" customHeight="1">
      <c r="A61" s="328" t="s">
        <v>77</v>
      </c>
      <c r="B61" s="335">
        <v>850</v>
      </c>
      <c r="C61" s="240"/>
      <c r="D61" s="328"/>
      <c r="E61" s="488"/>
      <c r="F61" s="204"/>
      <c r="G61" s="328" t="s">
        <v>157</v>
      </c>
      <c r="H61" s="335">
        <v>1460</v>
      </c>
      <c r="I61" s="240"/>
      <c r="J61" s="482" t="s">
        <v>82</v>
      </c>
      <c r="K61" s="479" t="s">
        <v>284</v>
      </c>
      <c r="L61" s="335">
        <v>1340</v>
      </c>
      <c r="M61" s="240"/>
      <c r="N61" s="328" t="s">
        <v>82</v>
      </c>
      <c r="O61" s="335">
        <v>120</v>
      </c>
      <c r="P61" s="240"/>
      <c r="Q61" s="328" t="s">
        <v>611</v>
      </c>
      <c r="R61" s="335">
        <v>900</v>
      </c>
      <c r="S61" s="240"/>
      <c r="T61" s="444"/>
      <c r="U61" s="444"/>
    </row>
    <row r="62" spans="1:21" ht="18" customHeight="1">
      <c r="A62" s="328"/>
      <c r="B62" s="525"/>
      <c r="C62" s="240"/>
      <c r="D62" s="328"/>
      <c r="E62" s="488"/>
      <c r="F62" s="204"/>
      <c r="G62" s="331"/>
      <c r="H62" s="528"/>
      <c r="I62" s="240"/>
      <c r="J62" s="604" t="s">
        <v>613</v>
      </c>
      <c r="K62" s="590" t="s">
        <v>283</v>
      </c>
      <c r="L62" s="335">
        <v>2850</v>
      </c>
      <c r="M62" s="240"/>
      <c r="N62" s="326" t="s">
        <v>279</v>
      </c>
      <c r="O62" s="335">
        <v>40</v>
      </c>
      <c r="P62" s="240"/>
      <c r="Q62" s="328" t="s">
        <v>599</v>
      </c>
      <c r="R62" s="335">
        <v>200</v>
      </c>
      <c r="S62" s="240"/>
      <c r="T62" s="444"/>
      <c r="U62" s="444"/>
    </row>
    <row r="63" spans="1:21" ht="18" customHeight="1">
      <c r="A63" s="328"/>
      <c r="B63" s="484"/>
      <c r="C63" s="204"/>
      <c r="D63" s="328"/>
      <c r="E63" s="488"/>
      <c r="F63" s="204"/>
      <c r="G63" s="328"/>
      <c r="H63" s="528"/>
      <c r="I63" s="240"/>
      <c r="J63" s="481"/>
      <c r="K63" s="590"/>
      <c r="L63" s="335"/>
      <c r="M63" s="240"/>
      <c r="N63" s="331" t="s">
        <v>317</v>
      </c>
      <c r="O63" s="335">
        <v>590</v>
      </c>
      <c r="P63" s="240"/>
      <c r="Q63" s="331" t="s">
        <v>438</v>
      </c>
      <c r="R63" s="389">
        <v>150</v>
      </c>
      <c r="S63" s="240"/>
      <c r="T63" s="444"/>
      <c r="U63" s="444"/>
    </row>
    <row r="64" spans="1:21" ht="18" customHeight="1">
      <c r="A64" s="328"/>
      <c r="B64" s="484"/>
      <c r="C64" s="204"/>
      <c r="D64" s="328"/>
      <c r="E64" s="488"/>
      <c r="F64" s="204"/>
      <c r="G64" s="328"/>
      <c r="H64" s="488"/>
      <c r="I64" s="204"/>
      <c r="J64" s="481"/>
      <c r="K64" s="590"/>
      <c r="L64" s="335"/>
      <c r="M64" s="240"/>
      <c r="N64" s="328"/>
      <c r="O64" s="483"/>
      <c r="P64" s="240"/>
      <c r="Q64" s="328" t="s">
        <v>439</v>
      </c>
      <c r="R64" s="389">
        <v>550</v>
      </c>
      <c r="S64" s="240"/>
      <c r="T64" s="444"/>
      <c r="U64" s="444"/>
    </row>
    <row r="65" spans="1:21" ht="18" customHeight="1">
      <c r="A65" s="328"/>
      <c r="B65" s="484"/>
      <c r="C65" s="204"/>
      <c r="D65" s="328"/>
      <c r="E65" s="488"/>
      <c r="F65" s="204"/>
      <c r="G65" s="328"/>
      <c r="H65" s="488"/>
      <c r="I65" s="204"/>
      <c r="J65" s="605"/>
      <c r="K65" s="606"/>
      <c r="L65" s="488"/>
      <c r="M65" s="204"/>
      <c r="N65" s="493"/>
      <c r="O65" s="528"/>
      <c r="P65" s="240"/>
      <c r="Q65" s="328" t="s">
        <v>440</v>
      </c>
      <c r="R65" s="383">
        <v>450</v>
      </c>
      <c r="S65" s="204"/>
      <c r="T65" s="444"/>
      <c r="U65" s="444"/>
    </row>
    <row r="66" spans="1:21" ht="18" customHeight="1">
      <c r="A66" s="328"/>
      <c r="B66" s="484"/>
      <c r="C66" s="204"/>
      <c r="D66" s="328"/>
      <c r="E66" s="488"/>
      <c r="F66" s="204"/>
      <c r="G66" s="331"/>
      <c r="H66" s="488"/>
      <c r="I66" s="204"/>
      <c r="J66" s="607"/>
      <c r="K66" s="608"/>
      <c r="L66" s="488"/>
      <c r="M66" s="204"/>
      <c r="N66" s="493"/>
      <c r="O66" s="488"/>
      <c r="P66" s="204"/>
      <c r="Q66" s="328" t="s">
        <v>624</v>
      </c>
      <c r="R66" s="383">
        <v>500</v>
      </c>
      <c r="S66" s="204"/>
      <c r="T66" s="444"/>
      <c r="U66" s="444"/>
    </row>
    <row r="67" spans="1:21" ht="18" customHeight="1">
      <c r="A67" s="328"/>
      <c r="B67" s="484"/>
      <c r="C67" s="204"/>
      <c r="D67" s="331"/>
      <c r="E67" s="488"/>
      <c r="F67" s="204"/>
      <c r="G67" s="328"/>
      <c r="H67" s="488"/>
      <c r="I67" s="204"/>
      <c r="J67" s="324"/>
      <c r="K67" s="479"/>
      <c r="L67" s="488"/>
      <c r="M67" s="204"/>
      <c r="N67" s="493"/>
      <c r="O67" s="488"/>
      <c r="P67" s="204"/>
      <c r="Q67" s="618" t="s">
        <v>625</v>
      </c>
      <c r="R67" s="383">
        <v>20</v>
      </c>
      <c r="S67" s="204"/>
      <c r="T67" s="444"/>
      <c r="U67" s="444"/>
    </row>
    <row r="68" spans="1:21" ht="18" customHeight="1">
      <c r="A68" s="328"/>
      <c r="B68" s="484"/>
      <c r="C68" s="204"/>
      <c r="D68" s="328"/>
      <c r="E68" s="488"/>
      <c r="F68" s="204"/>
      <c r="G68" s="328"/>
      <c r="H68" s="488"/>
      <c r="I68" s="204"/>
      <c r="J68" s="481" t="s">
        <v>78</v>
      </c>
      <c r="K68" s="590" t="s">
        <v>283</v>
      </c>
      <c r="L68" s="488"/>
      <c r="M68" s="204"/>
      <c r="N68" s="591"/>
      <c r="O68" s="488"/>
      <c r="P68" s="204"/>
      <c r="Q68" s="328" t="s">
        <v>583</v>
      </c>
      <c r="R68" s="383">
        <v>500</v>
      </c>
      <c r="S68" s="204"/>
      <c r="T68" s="444"/>
      <c r="U68" s="444"/>
    </row>
    <row r="69" spans="1:21" ht="18" customHeight="1">
      <c r="A69" s="328"/>
      <c r="B69" s="484"/>
      <c r="C69" s="204"/>
      <c r="D69" s="328"/>
      <c r="E69" s="488"/>
      <c r="F69" s="204"/>
      <c r="G69" s="331"/>
      <c r="H69" s="488"/>
      <c r="I69" s="204"/>
      <c r="J69" s="481" t="s">
        <v>157</v>
      </c>
      <c r="K69" s="590" t="s">
        <v>283</v>
      </c>
      <c r="L69" s="488"/>
      <c r="M69" s="204"/>
      <c r="N69" s="493"/>
      <c r="O69" s="488"/>
      <c r="P69" s="204"/>
      <c r="Q69" s="331"/>
      <c r="R69" s="383"/>
      <c r="S69" s="204"/>
      <c r="T69" s="444"/>
      <c r="U69" s="444"/>
    </row>
    <row r="70" spans="1:21" ht="18" customHeight="1">
      <c r="A70" s="451"/>
      <c r="B70" s="609"/>
      <c r="C70" s="204"/>
      <c r="D70" s="451"/>
      <c r="E70" s="495"/>
      <c r="F70" s="204"/>
      <c r="G70" s="501"/>
      <c r="H70" s="495"/>
      <c r="I70" s="204"/>
      <c r="J70" s="541"/>
      <c r="K70" s="520"/>
      <c r="L70" s="495"/>
      <c r="M70" s="204"/>
      <c r="N70" s="499"/>
      <c r="O70" s="495"/>
      <c r="P70" s="204"/>
      <c r="Q70" s="501"/>
      <c r="R70" s="384"/>
      <c r="S70" s="204"/>
      <c r="T70" s="444"/>
      <c r="U70" s="444"/>
    </row>
    <row r="71" spans="1:21" ht="18" customHeight="1" thickBot="1">
      <c r="A71" s="502" t="s">
        <v>27</v>
      </c>
      <c r="B71" s="503">
        <f>SUM(B59:B70)</f>
        <v>2450</v>
      </c>
      <c r="C71" s="213">
        <f>SUM(C59:C70)</f>
        <v>0</v>
      </c>
      <c r="D71" s="502" t="s">
        <v>27</v>
      </c>
      <c r="E71" s="503">
        <f>SUM(E59:E70)</f>
        <v>2550</v>
      </c>
      <c r="F71" s="213">
        <f>SUM(F59:F70)</f>
        <v>0</v>
      </c>
      <c r="G71" s="502" t="s">
        <v>27</v>
      </c>
      <c r="H71" s="503">
        <f>SUM(H59:H70)</f>
        <v>6550</v>
      </c>
      <c r="I71" s="213">
        <f>SUM(I59:I70)</f>
        <v>0</v>
      </c>
      <c r="J71" s="504" t="s">
        <v>27</v>
      </c>
      <c r="K71" s="505"/>
      <c r="L71" s="503">
        <f>SUM(L59:L70)</f>
        <v>6820</v>
      </c>
      <c r="M71" s="213">
        <f>SUM(M59:M70)</f>
        <v>0</v>
      </c>
      <c r="N71" s="502" t="s">
        <v>27</v>
      </c>
      <c r="O71" s="503">
        <f>SUM(O59:O70)</f>
        <v>1060</v>
      </c>
      <c r="P71" s="213">
        <f>SUM(P59:P70)</f>
        <v>0</v>
      </c>
      <c r="Q71" s="502" t="s">
        <v>27</v>
      </c>
      <c r="R71" s="385">
        <f>SUM(R59:R70)</f>
        <v>3470</v>
      </c>
      <c r="S71" s="213">
        <f>SUM(S59:S70)</f>
        <v>0</v>
      </c>
      <c r="T71" s="444"/>
      <c r="U71" s="444"/>
    </row>
    <row r="72" spans="1:21" ht="13.5" customHeight="1">
      <c r="A72" s="506"/>
      <c r="B72" s="507"/>
      <c r="C72" s="442"/>
      <c r="D72" s="506"/>
      <c r="E72" s="507"/>
      <c r="F72" s="442"/>
      <c r="G72" s="506"/>
      <c r="H72" s="507"/>
      <c r="I72" s="442"/>
      <c r="J72" s="506"/>
      <c r="K72" s="506"/>
      <c r="L72" s="507"/>
      <c r="M72" s="442"/>
      <c r="N72" s="506"/>
      <c r="O72" s="507"/>
      <c r="P72" s="442"/>
      <c r="Q72" s="444"/>
      <c r="R72" s="444"/>
      <c r="S72" s="444"/>
      <c r="T72" s="444"/>
      <c r="U72" s="444"/>
    </row>
    <row r="73" spans="1:21" ht="13.5" customHeight="1">
      <c r="A73" s="444"/>
      <c r="B73" s="444"/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</row>
    <row r="74" spans="1:21" ht="13.5" customHeight="1">
      <c r="A74" s="444"/>
      <c r="B74" s="444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</row>
    <row r="75" ht="13.5" customHeight="1"/>
    <row r="76" ht="13.5" customHeight="1"/>
  </sheetData>
  <sheetProtection/>
  <mergeCells count="3">
    <mergeCell ref="L2:M2"/>
    <mergeCell ref="A2:D2"/>
    <mergeCell ref="E2:G2"/>
  </mergeCells>
  <conditionalFormatting sqref="C8:C34 F8:F34 I8:I34 P8:P34 C41:C52 F41:F52 I41:I52 C59:C70 F59:F70 I59:I70 P59:P70 S26:S34 S8:S24 S60:S70 P41:P46 M8:M34 S41:S52 P49:P52">
    <cfRule type="cellIs" priority="2" dxfId="41" operator="greaterThan" stopIfTrue="1">
      <formula>B8</formula>
    </cfRule>
  </conditionalFormatting>
  <conditionalFormatting sqref="S25">
    <cfRule type="cellIs" priority="1" dxfId="41" operator="greaterThan" stopIfTrue="1">
      <formula>R25</formula>
    </cfRule>
  </conditionalFormatting>
  <conditionalFormatting sqref="S59 P47">
    <cfRule type="cellIs" priority="23" dxfId="41" operator="greaterThan" stopIfTrue="1">
      <formula>O48</formula>
    </cfRule>
  </conditionalFormatting>
  <conditionalFormatting sqref="M41:M52 M59:M70">
    <cfRule type="cellIs" priority="31" dxfId="41" operator="greaterThan" stopIfTrue="1">
      <formula>南区・春日・大野城!#REF!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№４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workbookViewId="0" topLeftCell="A1">
      <selection activeCell="J25" sqref="J25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22">
        <f>'東区・博多区'!A2</f>
        <v>0</v>
      </c>
      <c r="B2" s="632"/>
      <c r="C2" s="632"/>
      <c r="D2" s="633"/>
      <c r="E2" s="625" t="str">
        <f>'東区・博多区'!E2</f>
        <v>令和　　　年　　　月　　　日</v>
      </c>
      <c r="F2" s="626"/>
      <c r="G2" s="627"/>
      <c r="H2" s="114">
        <f>'東区・博多区'!H2</f>
        <v>0</v>
      </c>
      <c r="I2" s="88">
        <f>'東区・博多区'!I2</f>
        <v>0</v>
      </c>
      <c r="J2" s="164"/>
      <c r="K2" s="320"/>
      <c r="L2" s="630"/>
      <c r="M2" s="631"/>
      <c r="N2" s="89"/>
      <c r="O2" s="90"/>
      <c r="P2" s="7"/>
    </row>
    <row r="3" spans="14:17" ht="15" customHeight="1" thickBot="1">
      <c r="N3" s="91"/>
      <c r="O3" s="115"/>
      <c r="Q3" s="91" t="s">
        <v>173</v>
      </c>
    </row>
    <row r="4" spans="1:17" ht="17.25" customHeight="1" thickBot="1">
      <c r="A4" s="170" t="s">
        <v>616</v>
      </c>
      <c r="B4" s="116"/>
      <c r="C4" s="93" t="s">
        <v>139</v>
      </c>
      <c r="D4" s="94" t="s">
        <v>83</v>
      </c>
      <c r="E4" s="111"/>
      <c r="F4" s="96" t="s">
        <v>6</v>
      </c>
      <c r="G4" s="97">
        <f>B19+E19+H19+L19+O19+R19</f>
        <v>23600</v>
      </c>
      <c r="H4" s="112" t="s">
        <v>7</v>
      </c>
      <c r="I4" s="117">
        <f>C19+F19+I19+M19+P19+S19</f>
        <v>0</v>
      </c>
      <c r="J4" s="118"/>
      <c r="K4" s="118"/>
      <c r="L4" s="119" t="s">
        <v>8</v>
      </c>
      <c r="M4" s="120">
        <f>SUM(I4,I21,I36,I47)</f>
        <v>0</v>
      </c>
      <c r="N4" s="103"/>
      <c r="O4" s="121"/>
      <c r="Q4" s="103" t="s">
        <v>174</v>
      </c>
    </row>
    <row r="5" spans="1:16" ht="5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341</v>
      </c>
      <c r="R6" s="76"/>
      <c r="S6" s="104"/>
    </row>
    <row r="7" spans="1:19" ht="15" customHeight="1">
      <c r="A7" s="105" t="s">
        <v>14</v>
      </c>
      <c r="B7" s="106" t="s">
        <v>16</v>
      </c>
      <c r="C7" s="108" t="s">
        <v>179</v>
      </c>
      <c r="D7" s="105" t="s">
        <v>14</v>
      </c>
      <c r="E7" s="106" t="s">
        <v>16</v>
      </c>
      <c r="F7" s="108" t="s">
        <v>179</v>
      </c>
      <c r="G7" s="105" t="s">
        <v>14</v>
      </c>
      <c r="H7" s="106" t="s">
        <v>16</v>
      </c>
      <c r="I7" s="108" t="s">
        <v>179</v>
      </c>
      <c r="J7" s="165" t="s">
        <v>14</v>
      </c>
      <c r="K7" s="166"/>
      <c r="L7" s="106" t="s">
        <v>16</v>
      </c>
      <c r="M7" s="108" t="s">
        <v>179</v>
      </c>
      <c r="N7" s="105" t="s">
        <v>14</v>
      </c>
      <c r="O7" s="106" t="s">
        <v>16</v>
      </c>
      <c r="P7" s="108" t="s">
        <v>179</v>
      </c>
      <c r="Q7" s="105" t="s">
        <v>14</v>
      </c>
      <c r="R7" s="106" t="s">
        <v>16</v>
      </c>
      <c r="S7" s="108" t="s">
        <v>179</v>
      </c>
    </row>
    <row r="8" spans="1:19" ht="18" customHeight="1">
      <c r="A8" s="171" t="s">
        <v>329</v>
      </c>
      <c r="B8" s="334">
        <v>1200</v>
      </c>
      <c r="C8" s="173"/>
      <c r="D8" s="448"/>
      <c r="E8" s="359"/>
      <c r="F8" s="173"/>
      <c r="G8" s="171" t="s">
        <v>84</v>
      </c>
      <c r="H8" s="334">
        <v>2650</v>
      </c>
      <c r="I8" s="173"/>
      <c r="J8" s="175" t="s">
        <v>84</v>
      </c>
      <c r="K8" s="176" t="s">
        <v>283</v>
      </c>
      <c r="L8" s="334">
        <v>3110</v>
      </c>
      <c r="M8" s="173"/>
      <c r="N8" s="171" t="s">
        <v>84</v>
      </c>
      <c r="O8" s="334">
        <v>270</v>
      </c>
      <c r="P8" s="173"/>
      <c r="Q8" s="171" t="s">
        <v>441</v>
      </c>
      <c r="R8" s="334">
        <v>200</v>
      </c>
      <c r="S8" s="230"/>
    </row>
    <row r="9" spans="1:19" ht="18" customHeight="1">
      <c r="A9" s="171" t="s">
        <v>86</v>
      </c>
      <c r="B9" s="335">
        <v>1150</v>
      </c>
      <c r="C9" s="177"/>
      <c r="D9" s="171"/>
      <c r="E9" s="359"/>
      <c r="F9" s="177"/>
      <c r="G9" s="171" t="s">
        <v>85</v>
      </c>
      <c r="H9" s="335">
        <v>730</v>
      </c>
      <c r="I9" s="177"/>
      <c r="J9" s="175" t="s">
        <v>85</v>
      </c>
      <c r="K9" s="176" t="s">
        <v>283</v>
      </c>
      <c r="L9" s="335">
        <v>2280</v>
      </c>
      <c r="M9" s="177"/>
      <c r="N9" s="216" t="s">
        <v>267</v>
      </c>
      <c r="O9" s="335">
        <v>220</v>
      </c>
      <c r="P9" s="177"/>
      <c r="Q9" s="171" t="s">
        <v>442</v>
      </c>
      <c r="R9" s="335">
        <v>150</v>
      </c>
      <c r="S9" s="240"/>
    </row>
    <row r="10" spans="1:19" ht="18" customHeight="1">
      <c r="A10" s="171"/>
      <c r="B10" s="335"/>
      <c r="C10" s="177"/>
      <c r="D10" s="171"/>
      <c r="E10" s="359"/>
      <c r="F10" s="329"/>
      <c r="G10" s="174" t="s">
        <v>523</v>
      </c>
      <c r="H10" s="335">
        <v>560</v>
      </c>
      <c r="I10" s="177"/>
      <c r="J10" s="237" t="s">
        <v>266</v>
      </c>
      <c r="K10" s="226" t="s">
        <v>283</v>
      </c>
      <c r="L10" s="335">
        <v>3500</v>
      </c>
      <c r="M10" s="177"/>
      <c r="N10" s="171" t="s">
        <v>85</v>
      </c>
      <c r="O10" s="335">
        <v>150</v>
      </c>
      <c r="P10" s="177"/>
      <c r="Q10" s="322" t="s">
        <v>443</v>
      </c>
      <c r="R10" s="335">
        <v>250</v>
      </c>
      <c r="S10" s="240"/>
    </row>
    <row r="11" spans="1:19" ht="18" customHeight="1">
      <c r="A11" s="171"/>
      <c r="B11" s="242"/>
      <c r="C11" s="240"/>
      <c r="D11" s="216"/>
      <c r="E11" s="359"/>
      <c r="F11" s="204"/>
      <c r="G11" s="174" t="s">
        <v>550</v>
      </c>
      <c r="H11" s="335">
        <v>360</v>
      </c>
      <c r="I11" s="240"/>
      <c r="J11" s="175" t="s">
        <v>87</v>
      </c>
      <c r="K11" s="176" t="s">
        <v>283</v>
      </c>
      <c r="L11" s="335">
        <v>3110</v>
      </c>
      <c r="M11" s="177"/>
      <c r="N11" s="171" t="s">
        <v>159</v>
      </c>
      <c r="O11" s="335">
        <v>250</v>
      </c>
      <c r="P11" s="177"/>
      <c r="Q11" s="446" t="s">
        <v>444</v>
      </c>
      <c r="R11" s="389">
        <v>600</v>
      </c>
      <c r="S11" s="240"/>
    </row>
    <row r="12" spans="1:19" ht="18" customHeight="1">
      <c r="A12" s="171"/>
      <c r="B12" s="184"/>
      <c r="C12" s="204"/>
      <c r="D12" s="328"/>
      <c r="E12" s="359"/>
      <c r="F12" s="204"/>
      <c r="G12" s="171"/>
      <c r="H12" s="182"/>
      <c r="I12" s="240"/>
      <c r="J12" s="256" t="s">
        <v>249</v>
      </c>
      <c r="K12" s="257" t="s">
        <v>283</v>
      </c>
      <c r="L12" s="335">
        <v>760</v>
      </c>
      <c r="M12" s="177"/>
      <c r="N12" s="171"/>
      <c r="O12" s="172"/>
      <c r="P12" s="240"/>
      <c r="Q12" s="611" t="s">
        <v>626</v>
      </c>
      <c r="R12" s="389">
        <v>300</v>
      </c>
      <c r="S12" s="240"/>
    </row>
    <row r="13" spans="1:19" ht="18" customHeight="1">
      <c r="A13" s="171"/>
      <c r="B13" s="184"/>
      <c r="C13" s="204"/>
      <c r="D13" s="328"/>
      <c r="E13" s="182"/>
      <c r="F13" s="204"/>
      <c r="G13" s="171"/>
      <c r="H13" s="182"/>
      <c r="I13" s="204"/>
      <c r="J13" s="175"/>
      <c r="K13" s="176"/>
      <c r="L13" s="172"/>
      <c r="M13" s="240"/>
      <c r="N13" s="174"/>
      <c r="O13" s="182"/>
      <c r="P13" s="204"/>
      <c r="Q13" s="171" t="s">
        <v>445</v>
      </c>
      <c r="R13" s="336">
        <v>1300</v>
      </c>
      <c r="S13" s="204"/>
    </row>
    <row r="14" spans="1:19" ht="18" customHeight="1">
      <c r="A14" s="171"/>
      <c r="B14" s="184"/>
      <c r="C14" s="204"/>
      <c r="D14" s="406"/>
      <c r="E14" s="182"/>
      <c r="F14" s="204"/>
      <c r="G14" s="171"/>
      <c r="H14" s="182"/>
      <c r="I14" s="204"/>
      <c r="J14" s="259"/>
      <c r="K14" s="260"/>
      <c r="L14" s="261"/>
      <c r="M14" s="240"/>
      <c r="N14" s="171"/>
      <c r="O14" s="172"/>
      <c r="P14" s="240"/>
      <c r="Q14" s="171" t="s">
        <v>446</v>
      </c>
      <c r="R14" s="383">
        <v>150</v>
      </c>
      <c r="S14" s="204"/>
    </row>
    <row r="15" spans="1:19" ht="18" customHeight="1">
      <c r="A15" s="171"/>
      <c r="B15" s="184"/>
      <c r="C15" s="204"/>
      <c r="D15" s="171"/>
      <c r="E15" s="184"/>
      <c r="F15" s="204"/>
      <c r="G15" s="174"/>
      <c r="H15" s="182"/>
      <c r="I15" s="204"/>
      <c r="J15" s="175"/>
      <c r="K15" s="176"/>
      <c r="L15" s="172"/>
      <c r="M15" s="240"/>
      <c r="N15" s="216"/>
      <c r="O15" s="182"/>
      <c r="P15" s="204"/>
      <c r="Q15" s="171" t="s">
        <v>447</v>
      </c>
      <c r="R15" s="383">
        <v>250</v>
      </c>
      <c r="S15" s="204"/>
    </row>
    <row r="16" spans="1:19" ht="18" customHeight="1">
      <c r="A16" s="171"/>
      <c r="B16" s="184"/>
      <c r="C16" s="204"/>
      <c r="D16" s="171"/>
      <c r="E16" s="335"/>
      <c r="F16" s="204"/>
      <c r="G16" s="328"/>
      <c r="H16" s="182"/>
      <c r="I16" s="204"/>
      <c r="J16" s="179"/>
      <c r="K16" s="176"/>
      <c r="L16" s="172"/>
      <c r="M16" s="240"/>
      <c r="N16" s="174"/>
      <c r="O16" s="182"/>
      <c r="P16" s="204"/>
      <c r="Q16" s="171" t="s">
        <v>585</v>
      </c>
      <c r="R16" s="383">
        <v>100</v>
      </c>
      <c r="S16" s="204"/>
    </row>
    <row r="17" spans="1:19" ht="18" customHeight="1">
      <c r="A17" s="279"/>
      <c r="B17" s="335"/>
      <c r="C17" s="204"/>
      <c r="D17" s="279"/>
      <c r="E17" s="182"/>
      <c r="F17" s="204"/>
      <c r="G17" s="171"/>
      <c r="H17" s="182"/>
      <c r="I17" s="204"/>
      <c r="J17" s="175" t="s">
        <v>86</v>
      </c>
      <c r="K17" s="260"/>
      <c r="L17" s="262"/>
      <c r="M17" s="204"/>
      <c r="N17" s="174" t="s">
        <v>86</v>
      </c>
      <c r="O17" s="182"/>
      <c r="P17" s="204"/>
      <c r="Q17" s="376"/>
      <c r="R17" s="383"/>
      <c r="S17" s="204"/>
    </row>
    <row r="18" spans="1:19" ht="18" customHeight="1">
      <c r="A18" s="263"/>
      <c r="B18" s="255"/>
      <c r="C18" s="204"/>
      <c r="D18" s="263"/>
      <c r="E18" s="207"/>
      <c r="F18" s="204"/>
      <c r="G18" s="263"/>
      <c r="H18" s="207"/>
      <c r="I18" s="204"/>
      <c r="J18" s="209"/>
      <c r="K18" s="220"/>
      <c r="L18" s="207"/>
      <c r="M18" s="204"/>
      <c r="N18" s="210"/>
      <c r="O18" s="207"/>
      <c r="P18" s="204"/>
      <c r="Q18" s="263"/>
      <c r="R18" s="384"/>
      <c r="S18" s="204"/>
    </row>
    <row r="19" spans="1:19" ht="18" customHeight="1" thickBot="1">
      <c r="A19" s="211" t="s">
        <v>27</v>
      </c>
      <c r="B19" s="212">
        <f>SUM(B8:B18)</f>
        <v>2350</v>
      </c>
      <c r="C19" s="229">
        <f>SUM(C8:C18)</f>
        <v>0</v>
      </c>
      <c r="D19" s="211" t="s">
        <v>27</v>
      </c>
      <c r="E19" s="212">
        <f>SUM(E8:E18)</f>
        <v>0</v>
      </c>
      <c r="F19" s="229">
        <f>SUM(F8:F18)</f>
        <v>0</v>
      </c>
      <c r="G19" s="211" t="s">
        <v>27</v>
      </c>
      <c r="H19" s="212">
        <f>SUM(H8:H18)</f>
        <v>4300</v>
      </c>
      <c r="I19" s="229">
        <f>SUM(I8:I18)</f>
        <v>0</v>
      </c>
      <c r="J19" s="214" t="s">
        <v>27</v>
      </c>
      <c r="K19" s="215"/>
      <c r="L19" s="212">
        <f>SUM(L8:L18)</f>
        <v>12760</v>
      </c>
      <c r="M19" s="229">
        <f>SUM(M8:M18)</f>
        <v>0</v>
      </c>
      <c r="N19" s="211" t="s">
        <v>27</v>
      </c>
      <c r="O19" s="212">
        <f>SUM(O8:O18)</f>
        <v>890</v>
      </c>
      <c r="P19" s="229">
        <f>SUM(P8:P18)</f>
        <v>0</v>
      </c>
      <c r="Q19" s="211" t="s">
        <v>27</v>
      </c>
      <c r="R19" s="385">
        <f>SUM(R8:R18)</f>
        <v>3300</v>
      </c>
      <c r="S19" s="213">
        <f>SUM(S8:S18)</f>
        <v>0</v>
      </c>
    </row>
    <row r="20" ht="15" customHeight="1" thickBot="1">
      <c r="N20" s="109"/>
    </row>
    <row r="21" spans="1:19" s="7" customFormat="1" ht="17.25" customHeight="1" thickBot="1">
      <c r="A21" s="170" t="s">
        <v>616</v>
      </c>
      <c r="B21" s="116"/>
      <c r="C21" s="130" t="s">
        <v>140</v>
      </c>
      <c r="D21" s="94" t="s">
        <v>150</v>
      </c>
      <c r="E21" s="111"/>
      <c r="F21" s="96" t="s">
        <v>6</v>
      </c>
      <c r="G21" s="97">
        <f>SUM(B34,E34,H34,L34,O34,R34)</f>
        <v>14370</v>
      </c>
      <c r="H21" s="112" t="s">
        <v>7</v>
      </c>
      <c r="I21" s="117">
        <f>SUM(C34,F34,I34,M34,P34,S34)</f>
        <v>0</v>
      </c>
      <c r="J21" s="131"/>
      <c r="K21" s="167"/>
      <c r="L21" s="132"/>
      <c r="M21" s="132"/>
      <c r="N21" s="132"/>
      <c r="O21" s="132"/>
      <c r="P21" s="132"/>
      <c r="Q21" s="8"/>
      <c r="R21" s="8"/>
      <c r="S21" s="8"/>
    </row>
    <row r="22" spans="1:16" ht="5.2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9" ht="18" customHeight="1">
      <c r="A23" s="75" t="s">
        <v>9</v>
      </c>
      <c r="B23" s="76"/>
      <c r="C23" s="104"/>
      <c r="D23" s="82" t="s">
        <v>10</v>
      </c>
      <c r="E23" s="76"/>
      <c r="F23" s="104"/>
      <c r="G23" s="82" t="s">
        <v>11</v>
      </c>
      <c r="H23" s="76"/>
      <c r="I23" s="104"/>
      <c r="J23" s="82" t="s">
        <v>12</v>
      </c>
      <c r="K23" s="82"/>
      <c r="L23" s="76"/>
      <c r="M23" s="104"/>
      <c r="N23" s="82" t="s">
        <v>13</v>
      </c>
      <c r="O23" s="76"/>
      <c r="P23" s="104"/>
      <c r="Q23" s="82" t="s">
        <v>341</v>
      </c>
      <c r="R23" s="76"/>
      <c r="S23" s="104"/>
    </row>
    <row r="24" spans="1:19" s="7" customFormat="1" ht="15" customHeight="1">
      <c r="A24" s="105" t="s">
        <v>14</v>
      </c>
      <c r="B24" s="106" t="s">
        <v>16</v>
      </c>
      <c r="C24" s="108" t="s">
        <v>179</v>
      </c>
      <c r="D24" s="165" t="s">
        <v>14</v>
      </c>
      <c r="E24" s="450" t="s">
        <v>16</v>
      </c>
      <c r="F24" s="108" t="s">
        <v>179</v>
      </c>
      <c r="G24" s="105" t="s">
        <v>14</v>
      </c>
      <c r="H24" s="106" t="s">
        <v>194</v>
      </c>
      <c r="I24" s="108" t="s">
        <v>179</v>
      </c>
      <c r="J24" s="165" t="s">
        <v>14</v>
      </c>
      <c r="K24" s="166"/>
      <c r="L24" s="106" t="s">
        <v>16</v>
      </c>
      <c r="M24" s="108" t="s">
        <v>179</v>
      </c>
      <c r="N24" s="105" t="s">
        <v>14</v>
      </c>
      <c r="O24" s="106" t="s">
        <v>16</v>
      </c>
      <c r="P24" s="108" t="s">
        <v>179</v>
      </c>
      <c r="Q24" s="105" t="s">
        <v>14</v>
      </c>
      <c r="R24" s="106" t="s">
        <v>194</v>
      </c>
      <c r="S24" s="108" t="s">
        <v>179</v>
      </c>
    </row>
    <row r="25" spans="1:19" ht="18" customHeight="1">
      <c r="A25" s="171" t="s">
        <v>88</v>
      </c>
      <c r="B25" s="172">
        <v>550</v>
      </c>
      <c r="C25" s="173"/>
      <c r="D25" s="175" t="s">
        <v>530</v>
      </c>
      <c r="E25" s="223">
        <v>250</v>
      </c>
      <c r="F25" s="173"/>
      <c r="G25" s="171" t="s">
        <v>187</v>
      </c>
      <c r="H25" s="335">
        <v>1400</v>
      </c>
      <c r="I25" s="173"/>
      <c r="J25" s="175" t="s">
        <v>91</v>
      </c>
      <c r="K25" s="176" t="s">
        <v>283</v>
      </c>
      <c r="L25" s="335">
        <v>1230</v>
      </c>
      <c r="M25" s="173"/>
      <c r="N25" s="174" t="s">
        <v>91</v>
      </c>
      <c r="O25" s="335">
        <v>120</v>
      </c>
      <c r="P25" s="173"/>
      <c r="Q25" s="406" t="s">
        <v>627</v>
      </c>
      <c r="R25" s="358">
        <v>100</v>
      </c>
      <c r="S25" s="480"/>
    </row>
    <row r="26" spans="1:19" ht="18" customHeight="1">
      <c r="A26" s="279" t="s">
        <v>325</v>
      </c>
      <c r="B26" s="172">
        <v>700</v>
      </c>
      <c r="C26" s="177"/>
      <c r="D26" s="175" t="s">
        <v>531</v>
      </c>
      <c r="E26" s="223">
        <v>200</v>
      </c>
      <c r="F26" s="177"/>
      <c r="G26" s="171"/>
      <c r="H26" s="337"/>
      <c r="I26" s="177"/>
      <c r="J26" s="364" t="s">
        <v>276</v>
      </c>
      <c r="K26" s="264" t="s">
        <v>283</v>
      </c>
      <c r="L26" s="336">
        <v>5500</v>
      </c>
      <c r="M26" s="253"/>
      <c r="N26" s="365" t="s">
        <v>276</v>
      </c>
      <c r="O26" s="336">
        <v>400</v>
      </c>
      <c r="P26" s="253"/>
      <c r="Q26" s="613" t="s">
        <v>628</v>
      </c>
      <c r="R26" s="359">
        <v>20</v>
      </c>
      <c r="S26" s="254"/>
    </row>
    <row r="27" spans="1:19" ht="18" customHeight="1">
      <c r="A27" s="171"/>
      <c r="B27" s="184"/>
      <c r="C27" s="204"/>
      <c r="E27" s="223"/>
      <c r="F27" s="240"/>
      <c r="G27" s="174"/>
      <c r="H27" s="180"/>
      <c r="I27" s="240"/>
      <c r="J27" s="175"/>
      <c r="K27" s="176"/>
      <c r="L27" s="172"/>
      <c r="M27" s="240"/>
      <c r="N27" s="174"/>
      <c r="O27" s="172"/>
      <c r="P27" s="240"/>
      <c r="Q27" s="171" t="s">
        <v>448</v>
      </c>
      <c r="R27" s="359">
        <v>500</v>
      </c>
      <c r="S27" s="254"/>
    </row>
    <row r="28" spans="1:19" ht="18" customHeight="1">
      <c r="A28" s="171"/>
      <c r="B28" s="184"/>
      <c r="C28" s="204"/>
      <c r="D28" s="449"/>
      <c r="E28" s="223"/>
      <c r="F28" s="204"/>
      <c r="G28" s="171"/>
      <c r="H28" s="182"/>
      <c r="I28" s="204"/>
      <c r="J28" s="175"/>
      <c r="K28" s="176"/>
      <c r="L28" s="265"/>
      <c r="M28" s="177"/>
      <c r="N28" s="171"/>
      <c r="O28" s="265"/>
      <c r="P28" s="177"/>
      <c r="Q28" s="174" t="s">
        <v>449</v>
      </c>
      <c r="R28" s="386">
        <v>1400</v>
      </c>
      <c r="S28" s="204"/>
    </row>
    <row r="29" spans="1:19" ht="18" customHeight="1">
      <c r="A29" s="171"/>
      <c r="B29" s="184"/>
      <c r="C29" s="204"/>
      <c r="D29" s="179"/>
      <c r="E29" s="223"/>
      <c r="F29" s="204"/>
      <c r="G29" s="171"/>
      <c r="H29" s="182"/>
      <c r="I29" s="204"/>
      <c r="J29" s="175"/>
      <c r="K29" s="176"/>
      <c r="L29" s="265"/>
      <c r="M29" s="177"/>
      <c r="N29" s="171"/>
      <c r="O29" s="265"/>
      <c r="P29" s="177"/>
      <c r="Q29" s="171" t="s">
        <v>450</v>
      </c>
      <c r="R29" s="386">
        <v>600</v>
      </c>
      <c r="S29" s="204"/>
    </row>
    <row r="30" spans="1:19" ht="18" customHeight="1">
      <c r="A30" s="171"/>
      <c r="B30" s="184"/>
      <c r="C30" s="204"/>
      <c r="D30" s="364"/>
      <c r="E30" s="223"/>
      <c r="F30" s="204"/>
      <c r="G30" s="236"/>
      <c r="H30" s="182"/>
      <c r="I30" s="204"/>
      <c r="J30" s="175"/>
      <c r="K30" s="176"/>
      <c r="L30" s="265"/>
      <c r="M30" s="240"/>
      <c r="N30" s="171"/>
      <c r="O30" s="239"/>
      <c r="P30" s="204"/>
      <c r="Q30" s="171" t="s">
        <v>451</v>
      </c>
      <c r="R30" s="386">
        <v>400</v>
      </c>
      <c r="S30" s="204"/>
    </row>
    <row r="31" spans="1:19" ht="18" customHeight="1">
      <c r="A31" s="171"/>
      <c r="B31" s="184"/>
      <c r="C31" s="204"/>
      <c r="D31" s="175"/>
      <c r="E31" s="223"/>
      <c r="F31" s="204"/>
      <c r="G31" s="236"/>
      <c r="H31" s="182"/>
      <c r="I31" s="204"/>
      <c r="J31" s="175"/>
      <c r="K31" s="176"/>
      <c r="L31" s="265"/>
      <c r="M31" s="204"/>
      <c r="N31" s="174"/>
      <c r="O31" s="362"/>
      <c r="P31" s="204"/>
      <c r="Q31" s="171" t="s">
        <v>529</v>
      </c>
      <c r="R31" s="386">
        <v>500</v>
      </c>
      <c r="S31" s="204"/>
    </row>
    <row r="32" spans="1:19" ht="18" customHeight="1">
      <c r="A32" s="171"/>
      <c r="B32" s="184"/>
      <c r="C32" s="204"/>
      <c r="D32" s="179"/>
      <c r="E32" s="223"/>
      <c r="F32" s="204"/>
      <c r="G32" s="236"/>
      <c r="H32" s="182"/>
      <c r="I32" s="204"/>
      <c r="J32" s="175"/>
      <c r="K32" s="176"/>
      <c r="L32" s="265"/>
      <c r="M32" s="204"/>
      <c r="N32" s="174"/>
      <c r="O32" s="362"/>
      <c r="P32" s="204"/>
      <c r="Q32" s="171" t="s">
        <v>584</v>
      </c>
      <c r="R32" s="386">
        <v>400</v>
      </c>
      <c r="S32" s="204"/>
    </row>
    <row r="33" spans="1:19" ht="18" customHeight="1">
      <c r="A33" s="171"/>
      <c r="B33" s="184"/>
      <c r="C33" s="204"/>
      <c r="D33" s="179"/>
      <c r="E33" s="223"/>
      <c r="F33" s="204"/>
      <c r="G33" s="171"/>
      <c r="H33" s="245"/>
      <c r="I33" s="204"/>
      <c r="J33" s="221"/>
      <c r="K33" s="252"/>
      <c r="L33" s="228"/>
      <c r="M33" s="204"/>
      <c r="N33" s="222"/>
      <c r="O33" s="266"/>
      <c r="P33" s="204"/>
      <c r="Q33" s="614" t="s">
        <v>629</v>
      </c>
      <c r="R33" s="390">
        <v>100</v>
      </c>
      <c r="S33" s="204"/>
    </row>
    <row r="34" spans="1:19" ht="18" customHeight="1" thickBot="1">
      <c r="A34" s="211" t="s">
        <v>27</v>
      </c>
      <c r="B34" s="212">
        <f>SUM(B25:B33)</f>
        <v>1250</v>
      </c>
      <c r="C34" s="229">
        <f>SUM(C25:C33)</f>
        <v>0</v>
      </c>
      <c r="D34" s="211" t="s">
        <v>27</v>
      </c>
      <c r="E34" s="212">
        <f>SUM(E25:E33)</f>
        <v>450</v>
      </c>
      <c r="F34" s="229">
        <f>SUM(F25:F33)</f>
        <v>0</v>
      </c>
      <c r="G34" s="211" t="s">
        <v>27</v>
      </c>
      <c r="H34" s="212">
        <f>SUM(H25:H33)</f>
        <v>1400</v>
      </c>
      <c r="I34" s="229">
        <f>SUM(I25:I33)</f>
        <v>0</v>
      </c>
      <c r="J34" s="214" t="s">
        <v>27</v>
      </c>
      <c r="K34" s="215"/>
      <c r="L34" s="212">
        <f>SUM(L25:L33)</f>
        <v>6730</v>
      </c>
      <c r="M34" s="229">
        <f>SUM(M25:M33)</f>
        <v>0</v>
      </c>
      <c r="N34" s="211" t="s">
        <v>27</v>
      </c>
      <c r="O34" s="212">
        <f>SUM(O25:O33)</f>
        <v>520</v>
      </c>
      <c r="P34" s="229">
        <f>SUM(P25:P33)</f>
        <v>0</v>
      </c>
      <c r="Q34" s="211" t="s">
        <v>630</v>
      </c>
      <c r="R34" s="612">
        <f>SUM(R25:R33)</f>
        <v>4020</v>
      </c>
      <c r="S34" s="213">
        <f>SUM(S25:S33)</f>
        <v>0</v>
      </c>
    </row>
    <row r="35" ht="15" customHeight="1" thickBot="1">
      <c r="N35" s="109"/>
    </row>
    <row r="36" spans="1:19" s="7" customFormat="1" ht="17.25" customHeight="1" thickBot="1">
      <c r="A36" s="170" t="s">
        <v>616</v>
      </c>
      <c r="B36" s="116"/>
      <c r="C36" s="130" t="s">
        <v>141</v>
      </c>
      <c r="D36" s="94" t="s">
        <v>298</v>
      </c>
      <c r="E36" s="111"/>
      <c r="F36" s="96" t="s">
        <v>6</v>
      </c>
      <c r="G36" s="97">
        <f>SUM(B45,E45,H45,L45,O45,R45)</f>
        <v>6400</v>
      </c>
      <c r="H36" s="112" t="s">
        <v>7</v>
      </c>
      <c r="I36" s="117">
        <f>SUM(C45,F45,I45,M45,P45,S45)</f>
        <v>0</v>
      </c>
      <c r="J36" s="118"/>
      <c r="K36" s="118"/>
      <c r="L36" s="133"/>
      <c r="M36" s="134"/>
      <c r="N36" s="135"/>
      <c r="O36" s="129"/>
      <c r="P36" s="129"/>
      <c r="Q36" s="8"/>
      <c r="R36" s="8"/>
      <c r="S36" s="8"/>
    </row>
    <row r="37" spans="1:16" ht="5.25" customHeight="1" thickBo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1:19" ht="18" customHeight="1">
      <c r="A38" s="75" t="s">
        <v>9</v>
      </c>
      <c r="B38" s="76"/>
      <c r="C38" s="104"/>
      <c r="D38" s="82" t="s">
        <v>10</v>
      </c>
      <c r="E38" s="76"/>
      <c r="F38" s="104"/>
      <c r="G38" s="82" t="s">
        <v>11</v>
      </c>
      <c r="H38" s="76"/>
      <c r="I38" s="104"/>
      <c r="J38" s="82" t="s">
        <v>12</v>
      </c>
      <c r="K38" s="82"/>
      <c r="L38" s="76"/>
      <c r="M38" s="104"/>
      <c r="N38" s="82" t="s">
        <v>13</v>
      </c>
      <c r="O38" s="76"/>
      <c r="P38" s="104"/>
      <c r="Q38" s="82" t="s">
        <v>341</v>
      </c>
      <c r="R38" s="76"/>
      <c r="S38" s="104"/>
    </row>
    <row r="39" spans="1:19" s="7" customFormat="1" ht="15" customHeight="1">
      <c r="A39" s="105" t="s">
        <v>14</v>
      </c>
      <c r="B39" s="106" t="s">
        <v>16</v>
      </c>
      <c r="C39" s="108" t="s">
        <v>179</v>
      </c>
      <c r="D39" s="105" t="s">
        <v>14</v>
      </c>
      <c r="E39" s="106" t="s">
        <v>16</v>
      </c>
      <c r="F39" s="108" t="s">
        <v>179</v>
      </c>
      <c r="G39" s="105" t="s">
        <v>14</v>
      </c>
      <c r="H39" s="106" t="s">
        <v>16</v>
      </c>
      <c r="I39" s="108" t="s">
        <v>179</v>
      </c>
      <c r="J39" s="165" t="s">
        <v>14</v>
      </c>
      <c r="K39" s="166"/>
      <c r="L39" s="106" t="s">
        <v>16</v>
      </c>
      <c r="M39" s="108" t="s">
        <v>179</v>
      </c>
      <c r="N39" s="105" t="s">
        <v>14</v>
      </c>
      <c r="O39" s="106" t="s">
        <v>16</v>
      </c>
      <c r="P39" s="108" t="s">
        <v>179</v>
      </c>
      <c r="Q39" s="105" t="s">
        <v>14</v>
      </c>
      <c r="R39" s="106" t="s">
        <v>16</v>
      </c>
      <c r="S39" s="108" t="s">
        <v>179</v>
      </c>
    </row>
    <row r="40" spans="1:19" ht="18" customHeight="1">
      <c r="A40" s="171" t="s">
        <v>89</v>
      </c>
      <c r="B40" s="334">
        <v>500</v>
      </c>
      <c r="C40" s="173"/>
      <c r="D40" s="328" t="s">
        <v>518</v>
      </c>
      <c r="E40" s="334">
        <v>490</v>
      </c>
      <c r="F40" s="173"/>
      <c r="G40" s="171" t="s">
        <v>301</v>
      </c>
      <c r="H40" s="334">
        <v>750</v>
      </c>
      <c r="I40" s="173"/>
      <c r="J40" s="175" t="s">
        <v>89</v>
      </c>
      <c r="K40" s="176" t="s">
        <v>283</v>
      </c>
      <c r="L40" s="334">
        <v>2040</v>
      </c>
      <c r="M40" s="173"/>
      <c r="N40" s="171" t="s">
        <v>89</v>
      </c>
      <c r="O40" s="172">
        <v>210</v>
      </c>
      <c r="P40" s="173"/>
      <c r="Q40" s="171" t="s">
        <v>452</v>
      </c>
      <c r="R40" s="334">
        <v>50</v>
      </c>
      <c r="S40" s="230"/>
    </row>
    <row r="41" spans="1:19" ht="18" customHeight="1">
      <c r="A41" s="171"/>
      <c r="B41" s="172"/>
      <c r="C41" s="177"/>
      <c r="D41" s="171"/>
      <c r="E41" s="182"/>
      <c r="F41" s="177"/>
      <c r="G41" s="171"/>
      <c r="H41" s="182"/>
      <c r="I41" s="204"/>
      <c r="J41" s="175" t="s">
        <v>90</v>
      </c>
      <c r="K41" s="176" t="s">
        <v>283</v>
      </c>
      <c r="L41" s="335">
        <v>1860</v>
      </c>
      <c r="M41" s="177"/>
      <c r="N41" s="171"/>
      <c r="O41" s="182"/>
      <c r="P41" s="204"/>
      <c r="Q41" s="171" t="s">
        <v>453</v>
      </c>
      <c r="R41" s="383">
        <v>350</v>
      </c>
      <c r="S41" s="204"/>
    </row>
    <row r="42" spans="1:19" ht="18" customHeight="1">
      <c r="A42" s="171"/>
      <c r="B42" s="242"/>
      <c r="C42" s="240"/>
      <c r="D42" s="174"/>
      <c r="E42" s="182"/>
      <c r="F42" s="204"/>
      <c r="G42" s="174"/>
      <c r="H42" s="182"/>
      <c r="I42" s="204"/>
      <c r="J42" s="221"/>
      <c r="K42" s="176"/>
      <c r="L42" s="172"/>
      <c r="M42" s="240"/>
      <c r="N42" s="174"/>
      <c r="O42" s="182"/>
      <c r="P42" s="204"/>
      <c r="Q42" s="466" t="s">
        <v>454</v>
      </c>
      <c r="R42" s="383"/>
      <c r="S42" s="204"/>
    </row>
    <row r="43" spans="1:19" ht="18" customHeight="1">
      <c r="A43" s="171"/>
      <c r="B43" s="184"/>
      <c r="C43" s="204"/>
      <c r="D43" s="174"/>
      <c r="E43" s="182"/>
      <c r="F43" s="204"/>
      <c r="G43" s="171"/>
      <c r="H43" s="245"/>
      <c r="I43" s="204"/>
      <c r="J43" s="221"/>
      <c r="K43" s="176"/>
      <c r="L43" s="172"/>
      <c r="M43" s="240"/>
      <c r="N43" s="222"/>
      <c r="O43" s="266"/>
      <c r="P43" s="204"/>
      <c r="Q43" s="171" t="s">
        <v>455</v>
      </c>
      <c r="R43" s="390">
        <v>50</v>
      </c>
      <c r="S43" s="204"/>
    </row>
    <row r="44" spans="1:19" ht="18" customHeight="1">
      <c r="A44" s="263"/>
      <c r="B44" s="255"/>
      <c r="C44" s="204"/>
      <c r="D44" s="263"/>
      <c r="E44" s="207"/>
      <c r="F44" s="204"/>
      <c r="G44" s="267"/>
      <c r="H44" s="207"/>
      <c r="I44" s="204"/>
      <c r="J44" s="221"/>
      <c r="K44" s="176"/>
      <c r="L44" s="251"/>
      <c r="M44" s="240"/>
      <c r="N44" s="210"/>
      <c r="O44" s="207"/>
      <c r="P44" s="204"/>
      <c r="Q44" s="378" t="s">
        <v>456</v>
      </c>
      <c r="R44" s="384">
        <v>100</v>
      </c>
      <c r="S44" s="204"/>
    </row>
    <row r="45" spans="1:19" ht="18" customHeight="1" thickBot="1">
      <c r="A45" s="211" t="s">
        <v>27</v>
      </c>
      <c r="B45" s="212">
        <f>SUM(B40:B44)</f>
        <v>500</v>
      </c>
      <c r="C45" s="229">
        <f>SUM(C40:C44)</f>
        <v>0</v>
      </c>
      <c r="D45" s="211" t="s">
        <v>27</v>
      </c>
      <c r="E45" s="212">
        <f>SUM(E40:E44)</f>
        <v>490</v>
      </c>
      <c r="F45" s="229">
        <f>SUM(F40:F44)</f>
        <v>0</v>
      </c>
      <c r="G45" s="211" t="s">
        <v>27</v>
      </c>
      <c r="H45" s="212">
        <f>SUM(H40:H44)</f>
        <v>750</v>
      </c>
      <c r="I45" s="229">
        <f>SUM(I40:I44)</f>
        <v>0</v>
      </c>
      <c r="J45" s="214" t="s">
        <v>27</v>
      </c>
      <c r="K45" s="215"/>
      <c r="L45" s="212">
        <f>SUM(L40:L44)</f>
        <v>3900</v>
      </c>
      <c r="M45" s="229">
        <f>SUM(M40:M44)</f>
        <v>0</v>
      </c>
      <c r="N45" s="211" t="s">
        <v>27</v>
      </c>
      <c r="O45" s="212">
        <f>SUM(O40:O44)</f>
        <v>210</v>
      </c>
      <c r="P45" s="229">
        <f>SUM(P40:P44)</f>
        <v>0</v>
      </c>
      <c r="Q45" s="211" t="s">
        <v>27</v>
      </c>
      <c r="R45" s="385">
        <f>SUM(R40:R44)</f>
        <v>550</v>
      </c>
      <c r="S45" s="213">
        <f>SUM(S40:S44)</f>
        <v>0</v>
      </c>
    </row>
    <row r="46" ht="15" customHeight="1" thickBot="1"/>
    <row r="47" spans="1:19" s="7" customFormat="1" ht="17.25" customHeight="1" thickBot="1">
      <c r="A47" s="170" t="s">
        <v>616</v>
      </c>
      <c r="B47" s="136"/>
      <c r="C47" s="93" t="s">
        <v>142</v>
      </c>
      <c r="D47" s="94" t="s">
        <v>161</v>
      </c>
      <c r="E47" s="111"/>
      <c r="F47" s="96" t="s">
        <v>6</v>
      </c>
      <c r="G47" s="97">
        <f>SUM(B72+E72+H72+L72+O72+R72)</f>
        <v>35830</v>
      </c>
      <c r="H47" s="112" t="s">
        <v>7</v>
      </c>
      <c r="I47" s="117">
        <f>SUM(C72+F72+I72+M72+P72+S72)</f>
        <v>0</v>
      </c>
      <c r="J47" s="118"/>
      <c r="K47" s="118"/>
      <c r="L47" s="122"/>
      <c r="M47" s="122"/>
      <c r="N47" s="127"/>
      <c r="O47" s="122"/>
      <c r="P47" s="122"/>
      <c r="Q47" s="8"/>
      <c r="R47" s="8"/>
      <c r="S47" s="8"/>
    </row>
    <row r="48" spans="1:16" ht="5.25" customHeight="1" thickBot="1">
      <c r="A48" s="128"/>
      <c r="B48" s="128"/>
      <c r="C48" s="128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</row>
    <row r="49" spans="1:19" ht="18" customHeight="1">
      <c r="A49" s="75" t="s">
        <v>9</v>
      </c>
      <c r="B49" s="76"/>
      <c r="C49" s="104"/>
      <c r="D49" s="82" t="s">
        <v>10</v>
      </c>
      <c r="E49" s="76"/>
      <c r="F49" s="104"/>
      <c r="G49" s="82" t="s">
        <v>11</v>
      </c>
      <c r="H49" s="76"/>
      <c r="I49" s="104"/>
      <c r="J49" s="82" t="s">
        <v>12</v>
      </c>
      <c r="K49" s="82"/>
      <c r="L49" s="76"/>
      <c r="M49" s="104"/>
      <c r="N49" s="82" t="s">
        <v>13</v>
      </c>
      <c r="O49" s="76"/>
      <c r="P49" s="104"/>
      <c r="Q49" s="82" t="s">
        <v>341</v>
      </c>
      <c r="R49" s="76"/>
      <c r="S49" s="104"/>
    </row>
    <row r="50" spans="1:19" s="7" customFormat="1" ht="15" customHeight="1">
      <c r="A50" s="105" t="s">
        <v>14</v>
      </c>
      <c r="B50" s="106" t="s">
        <v>16</v>
      </c>
      <c r="C50" s="108" t="s">
        <v>179</v>
      </c>
      <c r="D50" s="105" t="s">
        <v>14</v>
      </c>
      <c r="E50" s="106" t="s">
        <v>16</v>
      </c>
      <c r="F50" s="108" t="s">
        <v>179</v>
      </c>
      <c r="G50" s="105" t="s">
        <v>14</v>
      </c>
      <c r="H50" s="106" t="s">
        <v>16</v>
      </c>
      <c r="I50" s="108" t="s">
        <v>179</v>
      </c>
      <c r="J50" s="165" t="s">
        <v>14</v>
      </c>
      <c r="K50" s="166"/>
      <c r="L50" s="106" t="s">
        <v>16</v>
      </c>
      <c r="M50" s="108" t="s">
        <v>179</v>
      </c>
      <c r="N50" s="105" t="s">
        <v>14</v>
      </c>
      <c r="O50" s="106" t="s">
        <v>16</v>
      </c>
      <c r="P50" s="108" t="s">
        <v>179</v>
      </c>
      <c r="Q50" s="105" t="s">
        <v>14</v>
      </c>
      <c r="R50" s="106" t="s">
        <v>16</v>
      </c>
      <c r="S50" s="108" t="s">
        <v>179</v>
      </c>
    </row>
    <row r="51" spans="1:19" ht="18" customHeight="1">
      <c r="A51" s="171" t="s">
        <v>260</v>
      </c>
      <c r="B51" s="334">
        <v>310</v>
      </c>
      <c r="C51" s="230"/>
      <c r="D51" s="171" t="s">
        <v>93</v>
      </c>
      <c r="E51" s="334">
        <v>420</v>
      </c>
      <c r="F51" s="173"/>
      <c r="G51" s="171" t="s">
        <v>551</v>
      </c>
      <c r="H51" s="334">
        <v>1200</v>
      </c>
      <c r="I51" s="173"/>
      <c r="J51" s="175" t="s">
        <v>92</v>
      </c>
      <c r="K51" s="176" t="s">
        <v>283</v>
      </c>
      <c r="L51" s="334">
        <v>1780</v>
      </c>
      <c r="M51" s="173"/>
      <c r="N51" s="171" t="s">
        <v>94</v>
      </c>
      <c r="O51" s="334">
        <v>190</v>
      </c>
      <c r="P51" s="173"/>
      <c r="Q51" s="171" t="s">
        <v>457</v>
      </c>
      <c r="R51" s="334">
        <v>300</v>
      </c>
      <c r="S51" s="230"/>
    </row>
    <row r="52" spans="1:19" ht="18" customHeight="1">
      <c r="A52" s="244" t="s">
        <v>95</v>
      </c>
      <c r="B52" s="335">
        <v>700</v>
      </c>
      <c r="C52" s="240"/>
      <c r="D52" s="171"/>
      <c r="E52" s="217"/>
      <c r="F52" s="177"/>
      <c r="G52" s="171" t="s">
        <v>98</v>
      </c>
      <c r="H52" s="335">
        <v>1500</v>
      </c>
      <c r="I52" s="177"/>
      <c r="J52" s="175" t="s">
        <v>97</v>
      </c>
      <c r="K52" s="176" t="s">
        <v>284</v>
      </c>
      <c r="L52" s="335">
        <v>1150</v>
      </c>
      <c r="M52" s="177"/>
      <c r="N52" s="171" t="s">
        <v>92</v>
      </c>
      <c r="O52" s="335">
        <v>130</v>
      </c>
      <c r="P52" s="177"/>
      <c r="Q52" s="328" t="s">
        <v>631</v>
      </c>
      <c r="R52" s="335">
        <v>300</v>
      </c>
      <c r="S52" s="240"/>
    </row>
    <row r="53" spans="1:19" ht="18" customHeight="1">
      <c r="A53" s="171" t="s">
        <v>211</v>
      </c>
      <c r="B53" s="335">
        <v>1700</v>
      </c>
      <c r="C53" s="240"/>
      <c r="D53" s="185"/>
      <c r="E53" s="265"/>
      <c r="F53" s="177"/>
      <c r="G53" s="171" t="s">
        <v>552</v>
      </c>
      <c r="H53" s="335">
        <v>690</v>
      </c>
      <c r="I53" s="177"/>
      <c r="J53" s="175" t="s">
        <v>99</v>
      </c>
      <c r="K53" s="176" t="s">
        <v>284</v>
      </c>
      <c r="L53" s="335">
        <v>800</v>
      </c>
      <c r="M53" s="177"/>
      <c r="N53" s="171" t="s">
        <v>93</v>
      </c>
      <c r="O53" s="335">
        <v>260</v>
      </c>
      <c r="P53" s="177"/>
      <c r="Q53" s="615" t="s">
        <v>632</v>
      </c>
      <c r="R53" s="335">
        <v>540</v>
      </c>
      <c r="S53" s="240"/>
    </row>
    <row r="54" spans="1:20" ht="18" customHeight="1">
      <c r="A54" s="171" t="s">
        <v>100</v>
      </c>
      <c r="B54" s="335">
        <v>1100</v>
      </c>
      <c r="C54" s="240"/>
      <c r="D54" s="244"/>
      <c r="E54" s="268"/>
      <c r="F54" s="177"/>
      <c r="G54" s="171" t="s">
        <v>92</v>
      </c>
      <c r="H54" s="335">
        <v>510</v>
      </c>
      <c r="I54" s="177"/>
      <c r="J54" s="175" t="s">
        <v>231</v>
      </c>
      <c r="K54" s="176" t="s">
        <v>283</v>
      </c>
      <c r="L54" s="335">
        <v>2460</v>
      </c>
      <c r="M54" s="177"/>
      <c r="N54" s="171" t="s">
        <v>98</v>
      </c>
      <c r="O54" s="335">
        <v>130</v>
      </c>
      <c r="P54" s="177"/>
      <c r="Q54" s="328" t="s">
        <v>563</v>
      </c>
      <c r="R54" s="335">
        <v>900</v>
      </c>
      <c r="S54" s="240"/>
      <c r="T54" s="444"/>
    </row>
    <row r="55" spans="1:19" ht="18" customHeight="1">
      <c r="A55" s="171" t="s">
        <v>93</v>
      </c>
      <c r="B55" s="335">
        <v>600</v>
      </c>
      <c r="C55" s="240"/>
      <c r="D55" s="244"/>
      <c r="E55" s="268"/>
      <c r="F55" s="253"/>
      <c r="G55" s="174" t="s">
        <v>93</v>
      </c>
      <c r="H55" s="335">
        <v>720</v>
      </c>
      <c r="I55" s="177"/>
      <c r="J55" s="179" t="s">
        <v>94</v>
      </c>
      <c r="K55" s="176" t="s">
        <v>284</v>
      </c>
      <c r="L55" s="335">
        <v>2010</v>
      </c>
      <c r="M55" s="177"/>
      <c r="N55" s="171" t="s">
        <v>232</v>
      </c>
      <c r="O55" s="335">
        <v>140</v>
      </c>
      <c r="P55" s="177"/>
      <c r="Q55" s="328" t="s">
        <v>564</v>
      </c>
      <c r="R55" s="335">
        <v>900</v>
      </c>
      <c r="S55" s="240"/>
    </row>
    <row r="56" spans="1:19" ht="18" customHeight="1">
      <c r="A56" s="185"/>
      <c r="B56" s="265"/>
      <c r="C56" s="240"/>
      <c r="D56" s="244"/>
      <c r="E56" s="268"/>
      <c r="F56" s="253"/>
      <c r="G56" s="171"/>
      <c r="H56" s="359"/>
      <c r="I56" s="177"/>
      <c r="J56" s="175" t="s">
        <v>98</v>
      </c>
      <c r="K56" s="176" t="s">
        <v>284</v>
      </c>
      <c r="L56" s="335">
        <v>2900</v>
      </c>
      <c r="M56" s="177"/>
      <c r="N56" s="171" t="s">
        <v>95</v>
      </c>
      <c r="O56" s="335">
        <v>100</v>
      </c>
      <c r="P56" s="177"/>
      <c r="Q56" s="171" t="s">
        <v>458</v>
      </c>
      <c r="R56" s="335">
        <v>350</v>
      </c>
      <c r="S56" s="240"/>
    </row>
    <row r="57" spans="1:19" ht="18" customHeight="1">
      <c r="A57" s="171"/>
      <c r="B57" s="217"/>
      <c r="C57" s="321"/>
      <c r="D57" s="322"/>
      <c r="E57" s="269"/>
      <c r="F57" s="177"/>
      <c r="G57" s="171"/>
      <c r="H57" s="172"/>
      <c r="I57" s="240"/>
      <c r="J57" s="175" t="s">
        <v>167</v>
      </c>
      <c r="K57" s="176" t="s">
        <v>284</v>
      </c>
      <c r="L57" s="335">
        <v>1500</v>
      </c>
      <c r="M57" s="177"/>
      <c r="N57" s="216" t="s">
        <v>158</v>
      </c>
      <c r="O57" s="335">
        <v>40</v>
      </c>
      <c r="P57" s="177"/>
      <c r="Q57" s="174" t="s">
        <v>459</v>
      </c>
      <c r="R57" s="335">
        <v>100</v>
      </c>
      <c r="S57" s="240"/>
    </row>
    <row r="58" spans="1:19" ht="18" customHeight="1">
      <c r="A58" s="185"/>
      <c r="B58" s="265"/>
      <c r="C58" s="240"/>
      <c r="D58" s="171"/>
      <c r="E58" s="269"/>
      <c r="F58" s="177"/>
      <c r="G58" s="171"/>
      <c r="H58" s="172"/>
      <c r="I58" s="240"/>
      <c r="J58" s="175" t="s">
        <v>95</v>
      </c>
      <c r="K58" s="176" t="s">
        <v>284</v>
      </c>
      <c r="L58" s="335">
        <v>2180</v>
      </c>
      <c r="M58" s="177"/>
      <c r="N58" s="171" t="s">
        <v>99</v>
      </c>
      <c r="O58" s="335">
        <v>70</v>
      </c>
      <c r="P58" s="177"/>
      <c r="Q58" s="174" t="s">
        <v>460</v>
      </c>
      <c r="R58" s="335">
        <v>350</v>
      </c>
      <c r="S58" s="240"/>
    </row>
    <row r="59" spans="1:19" ht="18" customHeight="1">
      <c r="A59" s="244"/>
      <c r="B59" s="268"/>
      <c r="C59" s="204"/>
      <c r="D59" s="171"/>
      <c r="E59" s="269"/>
      <c r="F59" s="177"/>
      <c r="G59" s="174"/>
      <c r="H59" s="172"/>
      <c r="I59" s="240"/>
      <c r="J59" s="237" t="s">
        <v>158</v>
      </c>
      <c r="K59" s="226" t="s">
        <v>284</v>
      </c>
      <c r="L59" s="335">
        <v>1000</v>
      </c>
      <c r="M59" s="177"/>
      <c r="N59" s="171" t="s">
        <v>102</v>
      </c>
      <c r="O59" s="335">
        <v>80</v>
      </c>
      <c r="P59" s="177"/>
      <c r="Q59" s="171" t="s">
        <v>461</v>
      </c>
      <c r="R59" s="336">
        <v>300</v>
      </c>
      <c r="S59" s="240"/>
    </row>
    <row r="60" spans="1:19" ht="18" customHeight="1">
      <c r="A60" s="244"/>
      <c r="B60" s="268"/>
      <c r="C60" s="204"/>
      <c r="D60" s="171"/>
      <c r="E60" s="269"/>
      <c r="F60" s="177"/>
      <c r="G60" s="171"/>
      <c r="H60" s="172"/>
      <c r="I60" s="240"/>
      <c r="J60" s="175" t="s">
        <v>184</v>
      </c>
      <c r="K60" s="176" t="s">
        <v>283</v>
      </c>
      <c r="L60" s="335">
        <v>970</v>
      </c>
      <c r="M60" s="177"/>
      <c r="N60" s="328" t="s">
        <v>204</v>
      </c>
      <c r="O60" s="335">
        <v>110</v>
      </c>
      <c r="P60" s="177"/>
      <c r="Q60" s="171" t="s">
        <v>462</v>
      </c>
      <c r="R60" s="336">
        <v>150</v>
      </c>
      <c r="S60" s="240"/>
    </row>
    <row r="61" spans="1:19" ht="18" customHeight="1">
      <c r="A61" s="244"/>
      <c r="B61" s="268"/>
      <c r="C61" s="204"/>
      <c r="D61" s="331"/>
      <c r="E61" s="335"/>
      <c r="F61" s="253"/>
      <c r="G61" s="244"/>
      <c r="H61" s="265"/>
      <c r="I61" s="240"/>
      <c r="J61" s="175" t="s">
        <v>168</v>
      </c>
      <c r="K61" s="176" t="s">
        <v>284</v>
      </c>
      <c r="L61" s="335">
        <v>2390</v>
      </c>
      <c r="M61" s="177"/>
      <c r="N61" s="171"/>
      <c r="O61" s="359"/>
      <c r="P61" s="204"/>
      <c r="Q61" s="174" t="s">
        <v>463</v>
      </c>
      <c r="R61" s="336">
        <v>50</v>
      </c>
      <c r="S61" s="240"/>
    </row>
    <row r="62" spans="1:19" ht="18" customHeight="1">
      <c r="A62" s="322"/>
      <c r="B62" s="269"/>
      <c r="C62" s="204"/>
      <c r="D62" s="328"/>
      <c r="E62" s="335"/>
      <c r="F62" s="240"/>
      <c r="G62" s="244"/>
      <c r="H62" s="180"/>
      <c r="I62" s="240"/>
      <c r="J62" s="175"/>
      <c r="K62" s="176"/>
      <c r="L62" s="180"/>
      <c r="M62" s="240"/>
      <c r="N62" s="171"/>
      <c r="O62" s="265"/>
      <c r="P62" s="240"/>
      <c r="Q62" s="171" t="s">
        <v>464</v>
      </c>
      <c r="R62" s="336">
        <v>200</v>
      </c>
      <c r="S62" s="240"/>
    </row>
    <row r="63" spans="1:19" ht="18" customHeight="1">
      <c r="A63" s="171"/>
      <c r="B63" s="269"/>
      <c r="C63" s="204"/>
      <c r="D63" s="328"/>
      <c r="E63" s="335"/>
      <c r="F63" s="204"/>
      <c r="G63" s="171"/>
      <c r="H63" s="180"/>
      <c r="I63" s="240"/>
      <c r="J63" s="175"/>
      <c r="K63" s="176"/>
      <c r="L63" s="182"/>
      <c r="M63" s="204"/>
      <c r="N63" s="406"/>
      <c r="O63" s="389"/>
      <c r="P63" s="240"/>
      <c r="Q63" s="244" t="s">
        <v>465</v>
      </c>
      <c r="R63" s="336">
        <v>300</v>
      </c>
      <c r="S63" s="240"/>
    </row>
    <row r="64" spans="1:19" ht="18" customHeight="1">
      <c r="A64" s="244"/>
      <c r="B64" s="184"/>
      <c r="C64" s="204"/>
      <c r="D64" s="326"/>
      <c r="E64" s="336"/>
      <c r="F64" s="241"/>
      <c r="G64" s="171"/>
      <c r="H64" s="182"/>
      <c r="I64" s="204"/>
      <c r="J64" s="179"/>
      <c r="K64" s="176"/>
      <c r="L64" s="217"/>
      <c r="M64" s="177"/>
      <c r="N64" s="171"/>
      <c r="O64" s="217"/>
      <c r="P64" s="177"/>
      <c r="Q64" s="328" t="s">
        <v>633</v>
      </c>
      <c r="R64" s="383">
        <v>200</v>
      </c>
      <c r="S64" s="204"/>
    </row>
    <row r="65" spans="1:19" ht="18" customHeight="1">
      <c r="A65" s="171"/>
      <c r="B65" s="184"/>
      <c r="C65" s="204"/>
      <c r="D65" s="403"/>
      <c r="E65" s="336"/>
      <c r="F65" s="204"/>
      <c r="G65" s="174"/>
      <c r="H65" s="182"/>
      <c r="I65" s="204"/>
      <c r="J65" s="175"/>
      <c r="K65" s="176"/>
      <c r="L65" s="217"/>
      <c r="M65" s="177"/>
      <c r="N65" s="171"/>
      <c r="O65" s="217"/>
      <c r="P65" s="177"/>
      <c r="Q65" s="617" t="s">
        <v>634</v>
      </c>
      <c r="R65" s="616">
        <v>100</v>
      </c>
      <c r="S65" s="240"/>
    </row>
    <row r="66" spans="1:19" ht="18" customHeight="1">
      <c r="A66" s="171"/>
      <c r="B66" s="184"/>
      <c r="C66" s="204"/>
      <c r="D66" s="171"/>
      <c r="E66" s="335"/>
      <c r="F66" s="204"/>
      <c r="G66" s="244"/>
      <c r="H66" s="182"/>
      <c r="I66" s="204"/>
      <c r="J66" s="175"/>
      <c r="K66" s="176"/>
      <c r="L66" s="217"/>
      <c r="M66" s="177"/>
      <c r="N66" s="171"/>
      <c r="O66" s="182"/>
      <c r="P66" s="204"/>
      <c r="Q66" s="174" t="s">
        <v>466</v>
      </c>
      <c r="R66" s="383">
        <v>50</v>
      </c>
      <c r="S66" s="204"/>
    </row>
    <row r="67" spans="1:20" ht="18" customHeight="1">
      <c r="A67" s="171"/>
      <c r="B67" s="184"/>
      <c r="C67" s="204"/>
      <c r="D67" s="331"/>
      <c r="E67" s="335"/>
      <c r="F67" s="204"/>
      <c r="G67" s="244"/>
      <c r="H67" s="182"/>
      <c r="I67" s="204"/>
      <c r="J67" s="175"/>
      <c r="K67" s="176"/>
      <c r="L67" s="182"/>
      <c r="M67" s="240"/>
      <c r="N67" s="171"/>
      <c r="O67" s="182"/>
      <c r="P67" s="204"/>
      <c r="Q67" s="406" t="s">
        <v>546</v>
      </c>
      <c r="R67" s="389">
        <v>450</v>
      </c>
      <c r="S67" s="204"/>
      <c r="T67" s="444"/>
    </row>
    <row r="68" spans="1:20" ht="18" customHeight="1">
      <c r="A68" s="171"/>
      <c r="B68" s="184"/>
      <c r="C68" s="204"/>
      <c r="D68" s="331"/>
      <c r="E68" s="335"/>
      <c r="F68" s="204"/>
      <c r="G68" s="244"/>
      <c r="H68" s="182"/>
      <c r="I68" s="204"/>
      <c r="J68" s="175"/>
      <c r="K68" s="176"/>
      <c r="L68" s="182"/>
      <c r="M68" s="204"/>
      <c r="N68" s="171"/>
      <c r="O68" s="182"/>
      <c r="P68" s="204"/>
      <c r="Q68" s="354" t="s">
        <v>528</v>
      </c>
      <c r="R68" s="383">
        <v>100</v>
      </c>
      <c r="S68" s="204"/>
      <c r="T68" s="444"/>
    </row>
    <row r="69" spans="1:19" ht="18" customHeight="1">
      <c r="A69" s="171"/>
      <c r="B69" s="184"/>
      <c r="C69" s="204"/>
      <c r="D69" s="174"/>
      <c r="E69" s="335"/>
      <c r="F69" s="204"/>
      <c r="G69" s="244"/>
      <c r="H69" s="182"/>
      <c r="I69" s="204"/>
      <c r="J69" s="231"/>
      <c r="K69" s="176"/>
      <c r="L69" s="182"/>
      <c r="M69" s="204"/>
      <c r="N69" s="171"/>
      <c r="O69" s="182"/>
      <c r="P69" s="204"/>
      <c r="Q69" s="331" t="s">
        <v>558</v>
      </c>
      <c r="R69" s="383">
        <v>100</v>
      </c>
      <c r="S69" s="204"/>
    </row>
    <row r="70" spans="1:19" ht="18" customHeight="1">
      <c r="A70" s="171"/>
      <c r="B70" s="184"/>
      <c r="C70" s="204"/>
      <c r="D70" s="328"/>
      <c r="E70" s="336"/>
      <c r="F70" s="204"/>
      <c r="G70" s="175" t="s">
        <v>184</v>
      </c>
      <c r="H70" s="182"/>
      <c r="I70" s="204"/>
      <c r="J70" s="270"/>
      <c r="K70" s="203"/>
      <c r="L70" s="182"/>
      <c r="M70" s="204"/>
      <c r="N70" s="171"/>
      <c r="O70" s="182"/>
      <c r="P70" s="204"/>
      <c r="Q70" s="331" t="s">
        <v>559</v>
      </c>
      <c r="R70" s="383">
        <v>200</v>
      </c>
      <c r="S70" s="204"/>
    </row>
    <row r="71" spans="1:19" ht="18" customHeight="1">
      <c r="A71" s="263"/>
      <c r="B71" s="255"/>
      <c r="C71" s="204"/>
      <c r="D71" s="263"/>
      <c r="E71" s="207"/>
      <c r="F71" s="204"/>
      <c r="G71" s="249"/>
      <c r="H71" s="207"/>
      <c r="I71" s="204"/>
      <c r="J71" s="209"/>
      <c r="K71" s="220"/>
      <c r="L71" s="207"/>
      <c r="M71" s="204"/>
      <c r="N71" s="249"/>
      <c r="O71" s="207"/>
      <c r="P71" s="204"/>
      <c r="Q71" s="174" t="s">
        <v>586</v>
      </c>
      <c r="R71" s="383">
        <v>50</v>
      </c>
      <c r="S71" s="204"/>
    </row>
    <row r="72" spans="1:19" ht="18" customHeight="1" thickBot="1">
      <c r="A72" s="211" t="s">
        <v>27</v>
      </c>
      <c r="B72" s="212">
        <f>SUM(B51:B71)</f>
        <v>4410</v>
      </c>
      <c r="C72" s="271">
        <f>SUM(C51:C71)</f>
        <v>0</v>
      </c>
      <c r="D72" s="211" t="s">
        <v>27</v>
      </c>
      <c r="E72" s="212">
        <f>SUM(E51:E71)</f>
        <v>420</v>
      </c>
      <c r="F72" s="271">
        <f>SUM(F51:F71)</f>
        <v>0</v>
      </c>
      <c r="G72" s="211" t="s">
        <v>27</v>
      </c>
      <c r="H72" s="212">
        <f>SUM(H51:H71)</f>
        <v>4620</v>
      </c>
      <c r="I72" s="271">
        <f>SUM(I51:I71)</f>
        <v>0</v>
      </c>
      <c r="J72" s="214" t="s">
        <v>27</v>
      </c>
      <c r="K72" s="215"/>
      <c r="L72" s="212">
        <f>SUM(L51:L71)</f>
        <v>19140</v>
      </c>
      <c r="M72" s="271">
        <f>SUM(M51:M71)</f>
        <v>0</v>
      </c>
      <c r="N72" s="211" t="s">
        <v>27</v>
      </c>
      <c r="O72" s="212">
        <f>SUM(O51:O71)</f>
        <v>1250</v>
      </c>
      <c r="P72" s="272">
        <f>SUM(P51:P71)</f>
        <v>0</v>
      </c>
      <c r="Q72" s="211" t="s">
        <v>27</v>
      </c>
      <c r="R72" s="385">
        <f>SUM(R51:R71)</f>
        <v>5990</v>
      </c>
      <c r="S72" s="272">
        <f>SUM(S51:S71)</f>
        <v>0</v>
      </c>
    </row>
    <row r="73" ht="13.5"/>
    <row r="74" ht="13.5"/>
  </sheetData>
  <sheetProtection/>
  <mergeCells count="3">
    <mergeCell ref="L2:M2"/>
    <mergeCell ref="A2:D2"/>
    <mergeCell ref="E2:G2"/>
  </mergeCells>
  <conditionalFormatting sqref="C40:C44 F40:F44 I40:I44 M40:M44 P40:P44 S40:S44 C25:C33 F25:F33 I25:I33 M25:M33 P25:P33 C8:C18 F8:F18 I8:I18 F51:F58 F61:F71 M8:M18 P8:P18 S8:S18 S25:S30 S51:S53">
    <cfRule type="cellIs" priority="7" dxfId="41" operator="greaterThan" stopIfTrue="1">
      <formula>B8</formula>
    </cfRule>
  </conditionalFormatting>
  <conditionalFormatting sqref="C51:C71 I51:I71 M51:M71 P51:P71">
    <cfRule type="cellIs" priority="6" dxfId="41" operator="greaterThan" stopIfTrue="1">
      <formula>B51</formula>
    </cfRule>
  </conditionalFormatting>
  <conditionalFormatting sqref="F59">
    <cfRule type="cellIs" priority="3" dxfId="41" operator="greaterThan" stopIfTrue="1">
      <formula>E59</formula>
    </cfRule>
  </conditionalFormatting>
  <conditionalFormatting sqref="F60">
    <cfRule type="cellIs" priority="2" dxfId="41" operator="greaterThan" stopIfTrue="1">
      <formula>E60</formula>
    </cfRule>
  </conditionalFormatting>
  <conditionalFormatting sqref="S31:S33 S54:S69">
    <cfRule type="cellIs" priority="32" dxfId="41" operator="greaterThan" stopIfTrue="1">
      <formula>R32</formula>
    </cfRule>
  </conditionalFormatting>
  <conditionalFormatting sqref="S70:S71">
    <cfRule type="cellIs" priority="36" dxfId="41" operator="greaterThan" stopIfTrue="1">
      <formula>筑紫野・太宰府・那珂川・粕屋!#REF!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№５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 topLeftCell="A1">
      <selection activeCell="A2" sqref="A2:D2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22">
        <f>'東区・博多区'!A2</f>
        <v>0</v>
      </c>
      <c r="B2" s="628"/>
      <c r="C2" s="628"/>
      <c r="D2" s="629"/>
      <c r="E2" s="625" t="str">
        <f>'東区・博多区'!E2</f>
        <v>令和　　　年　　　月　　　日</v>
      </c>
      <c r="F2" s="626"/>
      <c r="G2" s="627"/>
      <c r="H2" s="114">
        <f>'東区・博多区'!H2</f>
        <v>0</v>
      </c>
      <c r="I2" s="88">
        <f>'東区・博多区'!I2</f>
        <v>0</v>
      </c>
      <c r="J2" s="164"/>
      <c r="K2" s="320"/>
      <c r="L2" s="137"/>
      <c r="M2" s="138"/>
      <c r="N2" s="89"/>
      <c r="O2" s="90"/>
      <c r="P2" s="7"/>
    </row>
    <row r="3" spans="1:17" ht="15" customHeight="1" thickBot="1">
      <c r="A3" s="139"/>
      <c r="B3" s="140"/>
      <c r="N3" s="91"/>
      <c r="Q3" s="91" t="s">
        <v>173</v>
      </c>
    </row>
    <row r="4" spans="1:17" ht="17.25" customHeight="1" thickBot="1">
      <c r="A4" s="170" t="s">
        <v>616</v>
      </c>
      <c r="B4" s="136"/>
      <c r="C4" s="93" t="s">
        <v>162</v>
      </c>
      <c r="D4" s="94" t="s">
        <v>160</v>
      </c>
      <c r="E4" s="111"/>
      <c r="F4" s="96" t="s">
        <v>6</v>
      </c>
      <c r="G4" s="97">
        <f>SUM(B14,E14,H14,L14,O14,R14)</f>
        <v>11690</v>
      </c>
      <c r="H4" s="112" t="s">
        <v>7</v>
      </c>
      <c r="I4" s="117">
        <f>SUM(C14,F14,I14,M14,P14,S14)</f>
        <v>0</v>
      </c>
      <c r="J4" s="124"/>
      <c r="K4" s="124"/>
      <c r="L4" s="119" t="s">
        <v>8</v>
      </c>
      <c r="M4" s="120">
        <f>SUM(I4,I16,I31,I45)</f>
        <v>0</v>
      </c>
      <c r="N4" s="103"/>
      <c r="O4" s="122"/>
      <c r="Q4" s="103" t="s">
        <v>174</v>
      </c>
    </row>
    <row r="5" spans="1:16" ht="5.25" customHeight="1" thickBot="1">
      <c r="A5" s="141"/>
      <c r="B5" s="142"/>
      <c r="C5" s="143"/>
      <c r="D5" s="144"/>
      <c r="E5" s="145"/>
      <c r="F5" s="146"/>
      <c r="G5" s="134"/>
      <c r="H5" s="147"/>
      <c r="I5" s="148"/>
      <c r="J5" s="124"/>
      <c r="K5" s="124"/>
      <c r="L5" s="125"/>
      <c r="M5" s="149"/>
      <c r="N5" s="124"/>
      <c r="O5" s="125"/>
      <c r="P5" s="149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341</v>
      </c>
      <c r="R6" s="76"/>
      <c r="S6" s="104"/>
    </row>
    <row r="7" spans="1:19" ht="14.25" customHeight="1">
      <c r="A7" s="105" t="s">
        <v>14</v>
      </c>
      <c r="B7" s="106" t="s">
        <v>16</v>
      </c>
      <c r="C7" s="108" t="s">
        <v>179</v>
      </c>
      <c r="D7" s="105" t="s">
        <v>14</v>
      </c>
      <c r="E7" s="106" t="s">
        <v>16</v>
      </c>
      <c r="F7" s="108" t="s">
        <v>179</v>
      </c>
      <c r="G7" s="105" t="s">
        <v>14</v>
      </c>
      <c r="H7" s="106" t="s">
        <v>16</v>
      </c>
      <c r="I7" s="108" t="s">
        <v>179</v>
      </c>
      <c r="J7" s="165" t="s">
        <v>14</v>
      </c>
      <c r="K7" s="166"/>
      <c r="L7" s="106" t="s">
        <v>16</v>
      </c>
      <c r="M7" s="108" t="s">
        <v>179</v>
      </c>
      <c r="N7" s="105" t="s">
        <v>14</v>
      </c>
      <c r="O7" s="106" t="s">
        <v>16</v>
      </c>
      <c r="P7" s="108" t="s">
        <v>179</v>
      </c>
      <c r="Q7" s="105" t="s">
        <v>14</v>
      </c>
      <c r="R7" s="106" t="s">
        <v>16</v>
      </c>
      <c r="S7" s="108" t="s">
        <v>179</v>
      </c>
    </row>
    <row r="8" spans="1:19" ht="18" customHeight="1">
      <c r="A8" s="171" t="s">
        <v>96</v>
      </c>
      <c r="B8" s="273">
        <v>2100</v>
      </c>
      <c r="C8" s="173"/>
      <c r="D8" s="171" t="s">
        <v>96</v>
      </c>
      <c r="E8" s="273">
        <v>1450</v>
      </c>
      <c r="F8" s="173"/>
      <c r="G8" s="244" t="s">
        <v>103</v>
      </c>
      <c r="H8" s="273">
        <v>800</v>
      </c>
      <c r="I8" s="173"/>
      <c r="J8" s="175" t="s">
        <v>96</v>
      </c>
      <c r="K8" s="176" t="s">
        <v>283</v>
      </c>
      <c r="L8" s="334">
        <v>2130</v>
      </c>
      <c r="M8" s="173"/>
      <c r="N8" s="171" t="s">
        <v>193</v>
      </c>
      <c r="O8" s="273">
        <v>360</v>
      </c>
      <c r="P8" s="173"/>
      <c r="Q8" s="244" t="s">
        <v>467</v>
      </c>
      <c r="R8" s="335">
        <v>250</v>
      </c>
      <c r="S8" s="230"/>
    </row>
    <row r="9" spans="1:19" ht="18" customHeight="1">
      <c r="A9" s="171"/>
      <c r="B9" s="184"/>
      <c r="C9" s="240"/>
      <c r="D9" s="171"/>
      <c r="E9" s="182"/>
      <c r="F9" s="240"/>
      <c r="G9" s="244" t="s">
        <v>101</v>
      </c>
      <c r="H9" s="273">
        <v>500</v>
      </c>
      <c r="I9" s="177"/>
      <c r="J9" s="175" t="s">
        <v>104</v>
      </c>
      <c r="K9" s="176" t="s">
        <v>284</v>
      </c>
      <c r="L9" s="335">
        <v>2540</v>
      </c>
      <c r="M9" s="177"/>
      <c r="N9" s="171"/>
      <c r="O9" s="273">
        <v>0</v>
      </c>
      <c r="P9" s="177"/>
      <c r="Q9" s="511" t="s">
        <v>637</v>
      </c>
      <c r="R9" s="335">
        <v>1000</v>
      </c>
      <c r="S9" s="240"/>
    </row>
    <row r="10" spans="1:19" ht="18" customHeight="1">
      <c r="A10" s="171"/>
      <c r="B10" s="184"/>
      <c r="C10" s="240"/>
      <c r="D10" s="171"/>
      <c r="E10" s="182"/>
      <c r="F10" s="240"/>
      <c r="G10" s="244"/>
      <c r="H10" s="180"/>
      <c r="I10" s="240"/>
      <c r="J10" s="175"/>
      <c r="K10" s="176"/>
      <c r="L10" s="335"/>
      <c r="M10" s="177"/>
      <c r="N10" s="244"/>
      <c r="O10" s="274"/>
      <c r="P10" s="240"/>
      <c r="Q10" s="617" t="s">
        <v>638</v>
      </c>
      <c r="R10" s="335">
        <v>360</v>
      </c>
      <c r="S10" s="240"/>
    </row>
    <row r="11" spans="1:19" ht="18" customHeight="1">
      <c r="A11" s="171"/>
      <c r="B11" s="184"/>
      <c r="C11" s="240"/>
      <c r="D11" s="171"/>
      <c r="E11" s="182"/>
      <c r="F11" s="240"/>
      <c r="G11" s="244"/>
      <c r="H11" s="182"/>
      <c r="I11" s="240"/>
      <c r="J11" s="175"/>
      <c r="K11" s="176"/>
      <c r="L11" s="275"/>
      <c r="M11" s="240"/>
      <c r="N11" s="244"/>
      <c r="O11" s="180"/>
      <c r="P11" s="240"/>
      <c r="Q11" s="244" t="s">
        <v>468</v>
      </c>
      <c r="R11" s="389">
        <v>200</v>
      </c>
      <c r="S11" s="240"/>
    </row>
    <row r="12" spans="1:19" ht="18" customHeight="1">
      <c r="A12" s="171"/>
      <c r="B12" s="184"/>
      <c r="C12" s="240"/>
      <c r="D12" s="171"/>
      <c r="E12" s="182"/>
      <c r="F12" s="240"/>
      <c r="G12" s="244"/>
      <c r="H12" s="182"/>
      <c r="I12" s="240"/>
      <c r="J12" s="175"/>
      <c r="K12" s="176"/>
      <c r="L12" s="182"/>
      <c r="M12" s="240"/>
      <c r="N12" s="244"/>
      <c r="O12" s="182"/>
      <c r="P12" s="240"/>
      <c r="Q12" s="244"/>
      <c r="R12" s="383"/>
      <c r="S12" s="240"/>
    </row>
    <row r="13" spans="1:19" ht="18" customHeight="1">
      <c r="A13" s="263"/>
      <c r="B13" s="255"/>
      <c r="C13" s="240"/>
      <c r="D13" s="263"/>
      <c r="E13" s="207"/>
      <c r="F13" s="240"/>
      <c r="G13" s="249"/>
      <c r="H13" s="207"/>
      <c r="I13" s="240"/>
      <c r="J13" s="175"/>
      <c r="K13" s="176"/>
      <c r="L13" s="335"/>
      <c r="M13" s="240"/>
      <c r="N13" s="171" t="s">
        <v>101</v>
      </c>
      <c r="O13" s="207"/>
      <c r="P13" s="240"/>
      <c r="Q13" s="249"/>
      <c r="R13" s="384"/>
      <c r="S13" s="240"/>
    </row>
    <row r="14" spans="1:19" ht="18" customHeight="1" thickBot="1">
      <c r="A14" s="211" t="s">
        <v>27</v>
      </c>
      <c r="B14" s="212">
        <f>SUM(B8:B13)</f>
        <v>2100</v>
      </c>
      <c r="C14" s="271">
        <f>SUM(C8:C13)</f>
        <v>0</v>
      </c>
      <c r="D14" s="211" t="s">
        <v>27</v>
      </c>
      <c r="E14" s="212">
        <f>SUM(E8:E13)</f>
        <v>1450</v>
      </c>
      <c r="F14" s="271">
        <f>SUM(F8:F13)</f>
        <v>0</v>
      </c>
      <c r="G14" s="211" t="s">
        <v>27</v>
      </c>
      <c r="H14" s="212">
        <f>SUM(H8:H13)</f>
        <v>1300</v>
      </c>
      <c r="I14" s="271">
        <f>SUM(I8:I13)</f>
        <v>0</v>
      </c>
      <c r="J14" s="214" t="s">
        <v>27</v>
      </c>
      <c r="K14" s="215"/>
      <c r="L14" s="212">
        <f>SUM(L8:L13)</f>
        <v>4670</v>
      </c>
      <c r="M14" s="271">
        <f>SUM(M8:M13)</f>
        <v>0</v>
      </c>
      <c r="N14" s="211" t="s">
        <v>27</v>
      </c>
      <c r="O14" s="212">
        <f>SUM(O8:O13)</f>
        <v>360</v>
      </c>
      <c r="P14" s="272">
        <f>SUM(P8:P13)</f>
        <v>0</v>
      </c>
      <c r="Q14" s="211" t="s">
        <v>27</v>
      </c>
      <c r="R14" s="385">
        <f>SUM(R8:R13)</f>
        <v>1810</v>
      </c>
      <c r="S14" s="272">
        <f>SUM(S8:S13)</f>
        <v>0</v>
      </c>
    </row>
    <row r="15" spans="1:16" ht="14.25" customHeight="1" thickBot="1">
      <c r="A15" s="150"/>
      <c r="B15" s="151"/>
      <c r="C15" s="152"/>
      <c r="D15" s="150"/>
      <c r="E15" s="151"/>
      <c r="F15" s="152"/>
      <c r="G15" s="150"/>
      <c r="H15" s="153"/>
      <c r="I15" s="154"/>
      <c r="J15" s="150"/>
      <c r="K15" s="150"/>
      <c r="L15" s="151"/>
      <c r="M15" s="152"/>
      <c r="N15" s="150"/>
      <c r="O15" s="151"/>
      <c r="P15" s="152"/>
    </row>
    <row r="16" spans="1:19" s="7" customFormat="1" ht="17.25" customHeight="1" thickBot="1">
      <c r="A16" s="170" t="s">
        <v>616</v>
      </c>
      <c r="B16" s="136"/>
      <c r="C16" s="130" t="s">
        <v>143</v>
      </c>
      <c r="D16" s="94" t="s">
        <v>151</v>
      </c>
      <c r="E16" s="111"/>
      <c r="F16" s="96" t="s">
        <v>6</v>
      </c>
      <c r="G16" s="97">
        <f>SUM(B29,E29,H29,L29,O29,R29)</f>
        <v>22540</v>
      </c>
      <c r="H16" s="112" t="s">
        <v>7</v>
      </c>
      <c r="I16" s="117">
        <f>SUM(C29,F29,I29,M29,P29,S29)</f>
        <v>0</v>
      </c>
      <c r="J16" s="158"/>
      <c r="K16" s="168"/>
      <c r="L16" s="159"/>
      <c r="M16" s="159"/>
      <c r="N16" s="159"/>
      <c r="O16" s="159"/>
      <c r="P16" s="159"/>
      <c r="Q16" s="8"/>
      <c r="R16" s="8"/>
      <c r="S16" s="8"/>
    </row>
    <row r="17" spans="1:16" ht="5.25" customHeight="1" thickBo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9" ht="18" customHeight="1">
      <c r="A18" s="75" t="s">
        <v>9</v>
      </c>
      <c r="B18" s="76"/>
      <c r="C18" s="104"/>
      <c r="D18" s="82" t="s">
        <v>10</v>
      </c>
      <c r="E18" s="76"/>
      <c r="F18" s="104"/>
      <c r="G18" s="82" t="s">
        <v>11</v>
      </c>
      <c r="H18" s="76"/>
      <c r="I18" s="104"/>
      <c r="J18" s="82" t="s">
        <v>12</v>
      </c>
      <c r="K18" s="82"/>
      <c r="L18" s="76"/>
      <c r="M18" s="104"/>
      <c r="N18" s="82" t="s">
        <v>13</v>
      </c>
      <c r="O18" s="76"/>
      <c r="P18" s="104"/>
      <c r="Q18" s="82" t="s">
        <v>341</v>
      </c>
      <c r="R18" s="76"/>
      <c r="S18" s="104"/>
    </row>
    <row r="19" spans="1:19" s="7" customFormat="1" ht="15" customHeight="1">
      <c r="A19" s="105" t="s">
        <v>14</v>
      </c>
      <c r="B19" s="106" t="s">
        <v>16</v>
      </c>
      <c r="C19" s="108" t="s">
        <v>179</v>
      </c>
      <c r="D19" s="105" t="s">
        <v>14</v>
      </c>
      <c r="E19" s="106" t="s">
        <v>16</v>
      </c>
      <c r="F19" s="108" t="s">
        <v>179</v>
      </c>
      <c r="G19" s="105" t="s">
        <v>14</v>
      </c>
      <c r="H19" s="106" t="s">
        <v>16</v>
      </c>
      <c r="I19" s="108" t="s">
        <v>179</v>
      </c>
      <c r="J19" s="165" t="s">
        <v>14</v>
      </c>
      <c r="K19" s="166"/>
      <c r="L19" s="106" t="s">
        <v>16</v>
      </c>
      <c r="M19" s="108" t="s">
        <v>179</v>
      </c>
      <c r="N19" s="105" t="s">
        <v>14</v>
      </c>
      <c r="O19" s="106" t="s">
        <v>16</v>
      </c>
      <c r="P19" s="108" t="s">
        <v>179</v>
      </c>
      <c r="Q19" s="105" t="s">
        <v>14</v>
      </c>
      <c r="R19" s="106" t="s">
        <v>16</v>
      </c>
      <c r="S19" s="108" t="s">
        <v>179</v>
      </c>
    </row>
    <row r="20" spans="1:19" ht="18" customHeight="1">
      <c r="A20" s="171" t="s">
        <v>105</v>
      </c>
      <c r="B20" s="334">
        <v>2100</v>
      </c>
      <c r="C20" s="173"/>
      <c r="D20" s="171" t="s">
        <v>172</v>
      </c>
      <c r="E20" s="334">
        <v>750</v>
      </c>
      <c r="F20" s="173"/>
      <c r="G20" s="171" t="s">
        <v>105</v>
      </c>
      <c r="H20" s="334">
        <v>1150</v>
      </c>
      <c r="I20" s="173"/>
      <c r="J20" s="175" t="s">
        <v>106</v>
      </c>
      <c r="K20" s="176" t="s">
        <v>283</v>
      </c>
      <c r="L20" s="334">
        <v>2770</v>
      </c>
      <c r="M20" s="173"/>
      <c r="N20" s="175" t="s">
        <v>262</v>
      </c>
      <c r="O20" s="358">
        <v>80</v>
      </c>
      <c r="P20" s="173"/>
      <c r="Q20" s="171" t="s">
        <v>469</v>
      </c>
      <c r="R20" s="334">
        <v>100</v>
      </c>
      <c r="S20" s="230"/>
    </row>
    <row r="21" spans="1:19" ht="18" customHeight="1">
      <c r="A21" s="328" t="s">
        <v>520</v>
      </c>
      <c r="B21" s="335">
        <v>150</v>
      </c>
      <c r="C21" s="177"/>
      <c r="D21" s="171" t="s">
        <v>262</v>
      </c>
      <c r="E21" s="335">
        <v>960</v>
      </c>
      <c r="F21" s="177"/>
      <c r="G21" s="171" t="s">
        <v>106</v>
      </c>
      <c r="H21" s="335">
        <v>1390</v>
      </c>
      <c r="I21" s="177"/>
      <c r="J21" s="175" t="s">
        <v>110</v>
      </c>
      <c r="K21" s="176" t="s">
        <v>284</v>
      </c>
      <c r="L21" s="335">
        <v>610</v>
      </c>
      <c r="M21" s="177"/>
      <c r="N21" s="175" t="s">
        <v>263</v>
      </c>
      <c r="O21" s="359">
        <v>30</v>
      </c>
      <c r="P21" s="177"/>
      <c r="Q21" s="406" t="s">
        <v>635</v>
      </c>
      <c r="R21" s="335">
        <v>100</v>
      </c>
      <c r="S21" s="240"/>
    </row>
    <row r="22" spans="1:19" ht="18" customHeight="1">
      <c r="A22" s="171" t="s">
        <v>107</v>
      </c>
      <c r="B22" s="335">
        <v>1400</v>
      </c>
      <c r="C22" s="177"/>
      <c r="D22" s="171" t="s">
        <v>106</v>
      </c>
      <c r="E22" s="335">
        <v>1200</v>
      </c>
      <c r="F22" s="177"/>
      <c r="G22" s="171" t="s">
        <v>108</v>
      </c>
      <c r="H22" s="335">
        <v>130</v>
      </c>
      <c r="I22" s="177"/>
      <c r="J22" s="175" t="s">
        <v>105</v>
      </c>
      <c r="K22" s="176" t="s">
        <v>284</v>
      </c>
      <c r="L22" s="335">
        <v>890</v>
      </c>
      <c r="M22" s="177"/>
      <c r="N22" s="175" t="s">
        <v>186</v>
      </c>
      <c r="O22" s="359">
        <v>270</v>
      </c>
      <c r="P22" s="177"/>
      <c r="Q22" s="613" t="s">
        <v>636</v>
      </c>
      <c r="R22" s="8">
        <v>300</v>
      </c>
      <c r="S22" s="240"/>
    </row>
    <row r="23" spans="1:19" ht="18" customHeight="1">
      <c r="A23" s="171" t="s">
        <v>156</v>
      </c>
      <c r="B23" s="335">
        <v>1100</v>
      </c>
      <c r="C23" s="177"/>
      <c r="D23" s="328" t="s">
        <v>519</v>
      </c>
      <c r="E23" s="335">
        <v>380</v>
      </c>
      <c r="F23" s="177"/>
      <c r="G23" s="171" t="s">
        <v>109</v>
      </c>
      <c r="H23" s="335">
        <v>1210</v>
      </c>
      <c r="I23" s="177"/>
      <c r="J23" s="219" t="s">
        <v>172</v>
      </c>
      <c r="K23" s="220" t="s">
        <v>284</v>
      </c>
      <c r="L23" s="335">
        <v>540</v>
      </c>
      <c r="M23" s="177"/>
      <c r="N23" s="175" t="s">
        <v>105</v>
      </c>
      <c r="O23" s="359">
        <v>60</v>
      </c>
      <c r="P23" s="177"/>
      <c r="Q23" s="171" t="s">
        <v>470</v>
      </c>
      <c r="R23" s="335">
        <v>100</v>
      </c>
      <c r="S23" s="240"/>
    </row>
    <row r="24" spans="1:19" ht="18" customHeight="1">
      <c r="A24" s="171" t="s">
        <v>214</v>
      </c>
      <c r="B24" s="335">
        <v>2400</v>
      </c>
      <c r="C24" s="240"/>
      <c r="D24" s="174"/>
      <c r="E24" s="265"/>
      <c r="F24" s="240"/>
      <c r="G24" s="174" t="s">
        <v>185</v>
      </c>
      <c r="H24" s="335">
        <v>500</v>
      </c>
      <c r="I24" s="177"/>
      <c r="J24" s="276" t="s">
        <v>330</v>
      </c>
      <c r="K24" s="220" t="s">
        <v>283</v>
      </c>
      <c r="L24" s="359">
        <v>460</v>
      </c>
      <c r="M24" s="177"/>
      <c r="N24" s="179" t="s">
        <v>111</v>
      </c>
      <c r="O24" s="359">
        <v>90</v>
      </c>
      <c r="P24" s="177"/>
      <c r="Q24" s="171" t="s">
        <v>471</v>
      </c>
      <c r="R24" s="335">
        <v>100</v>
      </c>
      <c r="S24" s="240"/>
    </row>
    <row r="25" spans="1:19" ht="18" customHeight="1">
      <c r="A25" s="171"/>
      <c r="B25" s="172"/>
      <c r="C25" s="240"/>
      <c r="D25" s="174"/>
      <c r="E25" s="251"/>
      <c r="F25" s="240"/>
      <c r="G25" s="171"/>
      <c r="H25" s="172"/>
      <c r="I25" s="240"/>
      <c r="J25" s="276"/>
      <c r="K25" s="248"/>
      <c r="L25" s="247"/>
      <c r="M25" s="204"/>
      <c r="N25" s="276" t="s">
        <v>330</v>
      </c>
      <c r="O25" s="359">
        <v>30</v>
      </c>
      <c r="P25" s="240"/>
      <c r="Q25" s="174" t="s">
        <v>472</v>
      </c>
      <c r="R25" s="335">
        <v>700</v>
      </c>
      <c r="S25" s="240"/>
    </row>
    <row r="26" spans="1:19" ht="18" customHeight="1">
      <c r="A26" s="171"/>
      <c r="B26" s="172"/>
      <c r="C26" s="240"/>
      <c r="D26" s="171"/>
      <c r="E26" s="172"/>
      <c r="F26" s="240"/>
      <c r="G26" s="171"/>
      <c r="H26" s="172"/>
      <c r="I26" s="240"/>
      <c r="J26" s="276"/>
      <c r="K26" s="248"/>
      <c r="L26" s="247"/>
      <c r="M26" s="204"/>
      <c r="N26" s="221"/>
      <c r="O26" s="330"/>
      <c r="P26" s="240"/>
      <c r="Q26" s="171" t="s">
        <v>473</v>
      </c>
      <c r="R26" s="336">
        <v>90</v>
      </c>
      <c r="S26" s="240"/>
    </row>
    <row r="27" spans="1:19" ht="18" customHeight="1">
      <c r="A27" s="171"/>
      <c r="B27" s="172"/>
      <c r="C27" s="240"/>
      <c r="D27" s="171"/>
      <c r="E27" s="172"/>
      <c r="F27" s="240"/>
      <c r="G27" s="171"/>
      <c r="H27" s="172"/>
      <c r="I27" s="240"/>
      <c r="J27" s="175"/>
      <c r="K27" s="176"/>
      <c r="L27" s="247"/>
      <c r="M27" s="204"/>
      <c r="N27" s="171"/>
      <c r="O27" s="172"/>
      <c r="P27" s="240"/>
      <c r="Q27" s="171" t="s">
        <v>474</v>
      </c>
      <c r="R27" s="336">
        <v>200</v>
      </c>
      <c r="S27" s="240"/>
    </row>
    <row r="28" spans="1:19" ht="18" customHeight="1">
      <c r="A28" s="171"/>
      <c r="B28" s="184"/>
      <c r="C28" s="204"/>
      <c r="D28" s="171"/>
      <c r="E28" s="172"/>
      <c r="F28" s="240"/>
      <c r="G28" s="171"/>
      <c r="H28" s="172"/>
      <c r="I28" s="240"/>
      <c r="J28" s="276"/>
      <c r="K28" s="248"/>
      <c r="L28" s="247"/>
      <c r="M28" s="204"/>
      <c r="N28" s="171"/>
      <c r="O28" s="172"/>
      <c r="P28" s="240"/>
      <c r="Q28" s="171" t="s">
        <v>587</v>
      </c>
      <c r="R28" s="336">
        <v>200</v>
      </c>
      <c r="S28" s="240"/>
    </row>
    <row r="29" spans="1:19" ht="18" customHeight="1" thickBot="1">
      <c r="A29" s="211" t="s">
        <v>27</v>
      </c>
      <c r="B29" s="212">
        <f>SUM(B20:B28)</f>
        <v>7150</v>
      </c>
      <c r="C29" s="229">
        <f>SUM(C20:C28)</f>
        <v>0</v>
      </c>
      <c r="D29" s="211" t="s">
        <v>27</v>
      </c>
      <c r="E29" s="212">
        <f>SUM(E20:E28)</f>
        <v>3290</v>
      </c>
      <c r="F29" s="229">
        <f>SUM(F20:F28)</f>
        <v>0</v>
      </c>
      <c r="G29" s="211" t="s">
        <v>27</v>
      </c>
      <c r="H29" s="212">
        <f>SUM(H20:H28)</f>
        <v>4380</v>
      </c>
      <c r="I29" s="229">
        <f>SUM(I20:I28)</f>
        <v>0</v>
      </c>
      <c r="J29" s="214" t="s">
        <v>27</v>
      </c>
      <c r="K29" s="215"/>
      <c r="L29" s="212">
        <f>SUM(L20:L28)</f>
        <v>5270</v>
      </c>
      <c r="M29" s="229">
        <f>SUM(M20:M28)</f>
        <v>0</v>
      </c>
      <c r="N29" s="211" t="s">
        <v>27</v>
      </c>
      <c r="O29" s="212">
        <f>SUM(O20:O28)</f>
        <v>560</v>
      </c>
      <c r="P29" s="229">
        <f>SUM(P20:P28)</f>
        <v>0</v>
      </c>
      <c r="Q29" s="211" t="s">
        <v>27</v>
      </c>
      <c r="R29" s="385">
        <f>SUM(R20:R28)</f>
        <v>1890</v>
      </c>
      <c r="S29" s="213">
        <f>SUM(S20:S28)</f>
        <v>0</v>
      </c>
    </row>
    <row r="30" spans="1:16" ht="15" customHeight="1" thickBot="1">
      <c r="A30" s="123"/>
      <c r="B30" s="123"/>
      <c r="C30" s="123"/>
      <c r="D30" s="123"/>
      <c r="E30" s="123"/>
      <c r="F30" s="123"/>
      <c r="G30" s="123"/>
      <c r="H30" s="155"/>
      <c r="I30" s="123"/>
      <c r="J30" s="1"/>
      <c r="K30" s="1"/>
      <c r="L30" s="123"/>
      <c r="M30" s="123"/>
      <c r="N30" s="123"/>
      <c r="O30" s="123"/>
      <c r="P30" s="123"/>
    </row>
    <row r="31" spans="1:19" s="7" customFormat="1" ht="17.25" customHeight="1" thickBot="1">
      <c r="A31" s="170" t="s">
        <v>616</v>
      </c>
      <c r="B31" s="116"/>
      <c r="C31" s="93" t="s">
        <v>183</v>
      </c>
      <c r="D31" s="94" t="s">
        <v>182</v>
      </c>
      <c r="E31" s="111"/>
      <c r="F31" s="96" t="s">
        <v>6</v>
      </c>
      <c r="G31" s="97">
        <f>SUM(B43,E43,H43,L43,O43,R43)</f>
        <v>14210</v>
      </c>
      <c r="H31" s="112" t="s">
        <v>7</v>
      </c>
      <c r="I31" s="117">
        <f>SUM(C43,F43,I43,M43,P43,S43)</f>
        <v>0</v>
      </c>
      <c r="J31" s="118"/>
      <c r="K31" s="118"/>
      <c r="L31" s="122"/>
      <c r="M31" s="122"/>
      <c r="N31" s="127"/>
      <c r="O31" s="122"/>
      <c r="P31" s="122"/>
      <c r="Q31" s="8"/>
      <c r="R31" s="8"/>
      <c r="S31" s="8"/>
    </row>
    <row r="32" spans="1:16" ht="5.25" customHeight="1" thickBo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1:19" ht="18" customHeight="1">
      <c r="A33" s="75" t="s">
        <v>9</v>
      </c>
      <c r="B33" s="76"/>
      <c r="C33" s="104"/>
      <c r="D33" s="82" t="s">
        <v>10</v>
      </c>
      <c r="E33" s="76"/>
      <c r="F33" s="104"/>
      <c r="G33" s="82" t="s">
        <v>11</v>
      </c>
      <c r="H33" s="76"/>
      <c r="I33" s="104"/>
      <c r="J33" s="82" t="s">
        <v>12</v>
      </c>
      <c r="K33" s="82"/>
      <c r="L33" s="76"/>
      <c r="M33" s="104"/>
      <c r="N33" s="82" t="s">
        <v>13</v>
      </c>
      <c r="O33" s="76"/>
      <c r="P33" s="104"/>
      <c r="Q33" s="82" t="s">
        <v>341</v>
      </c>
      <c r="R33" s="76"/>
      <c r="S33" s="104"/>
    </row>
    <row r="34" spans="1:19" s="7" customFormat="1" ht="15" customHeight="1">
      <c r="A34" s="105" t="s">
        <v>14</v>
      </c>
      <c r="B34" s="106" t="s">
        <v>16</v>
      </c>
      <c r="C34" s="108" t="s">
        <v>179</v>
      </c>
      <c r="D34" s="105" t="s">
        <v>14</v>
      </c>
      <c r="E34" s="106" t="s">
        <v>16</v>
      </c>
      <c r="F34" s="108" t="s">
        <v>179</v>
      </c>
      <c r="G34" s="105" t="s">
        <v>14</v>
      </c>
      <c r="H34" s="106" t="s">
        <v>16</v>
      </c>
      <c r="I34" s="108" t="s">
        <v>179</v>
      </c>
      <c r="J34" s="165" t="s">
        <v>14</v>
      </c>
      <c r="K34" s="166"/>
      <c r="L34" s="106" t="s">
        <v>16</v>
      </c>
      <c r="M34" s="108" t="s">
        <v>179</v>
      </c>
      <c r="N34" s="105" t="s">
        <v>14</v>
      </c>
      <c r="O34" s="106" t="s">
        <v>16</v>
      </c>
      <c r="P34" s="108" t="s">
        <v>179</v>
      </c>
      <c r="Q34" s="105" t="s">
        <v>14</v>
      </c>
      <c r="R34" s="106" t="s">
        <v>16</v>
      </c>
      <c r="S34" s="108" t="s">
        <v>179</v>
      </c>
    </row>
    <row r="35" spans="1:19" ht="18" customHeight="1">
      <c r="A35" s="171" t="s">
        <v>112</v>
      </c>
      <c r="B35" s="334">
        <v>2000</v>
      </c>
      <c r="C35" s="173"/>
      <c r="D35" s="174" t="s">
        <v>274</v>
      </c>
      <c r="E35" s="334">
        <v>1390</v>
      </c>
      <c r="F35" s="173"/>
      <c r="G35" s="171" t="s">
        <v>112</v>
      </c>
      <c r="H35" s="334">
        <v>1350</v>
      </c>
      <c r="I35" s="173"/>
      <c r="J35" s="179" t="s">
        <v>112</v>
      </c>
      <c r="K35" s="176" t="s">
        <v>283</v>
      </c>
      <c r="L35" s="334">
        <v>1100</v>
      </c>
      <c r="M35" s="173"/>
      <c r="N35" s="174" t="s">
        <v>113</v>
      </c>
      <c r="O35" s="334">
        <v>90</v>
      </c>
      <c r="P35" s="173"/>
      <c r="Q35" s="171" t="s">
        <v>475</v>
      </c>
      <c r="R35" s="334">
        <v>100</v>
      </c>
      <c r="S35" s="230"/>
    </row>
    <row r="36" spans="1:19" ht="18" customHeight="1">
      <c r="A36" s="171" t="s">
        <v>113</v>
      </c>
      <c r="B36" s="335">
        <v>850</v>
      </c>
      <c r="C36" s="177"/>
      <c r="D36" s="171" t="s">
        <v>275</v>
      </c>
      <c r="E36" s="335">
        <v>700</v>
      </c>
      <c r="F36" s="177"/>
      <c r="G36" s="171" t="s">
        <v>113</v>
      </c>
      <c r="H36" s="335">
        <v>820</v>
      </c>
      <c r="I36" s="177"/>
      <c r="J36" s="175" t="s">
        <v>113</v>
      </c>
      <c r="K36" s="176" t="s">
        <v>284</v>
      </c>
      <c r="L36" s="335">
        <v>1260</v>
      </c>
      <c r="M36" s="177"/>
      <c r="N36" s="174" t="s">
        <v>202</v>
      </c>
      <c r="O36" s="335">
        <v>10</v>
      </c>
      <c r="P36" s="177"/>
      <c r="Q36" s="171" t="s">
        <v>476</v>
      </c>
      <c r="R36" s="335">
        <v>300</v>
      </c>
      <c r="S36" s="240"/>
    </row>
    <row r="37" spans="1:19" ht="18" customHeight="1">
      <c r="A37" s="171"/>
      <c r="B37" s="335"/>
      <c r="C37" s="177"/>
      <c r="D37" s="174"/>
      <c r="E37" s="172"/>
      <c r="F37" s="177"/>
      <c r="G37" s="174" t="s">
        <v>224</v>
      </c>
      <c r="H37" s="335">
        <v>640</v>
      </c>
      <c r="I37" s="177"/>
      <c r="J37" s="175" t="s">
        <v>195</v>
      </c>
      <c r="K37" s="176" t="s">
        <v>284</v>
      </c>
      <c r="L37" s="335">
        <v>830</v>
      </c>
      <c r="M37" s="177"/>
      <c r="N37" s="174" t="s">
        <v>112</v>
      </c>
      <c r="O37" s="335">
        <v>220</v>
      </c>
      <c r="P37" s="177"/>
      <c r="Q37" s="174" t="s">
        <v>477</v>
      </c>
      <c r="R37" s="335">
        <v>200</v>
      </c>
      <c r="S37" s="240"/>
    </row>
    <row r="38" spans="1:19" ht="18" customHeight="1">
      <c r="A38" s="171"/>
      <c r="B38" s="242"/>
      <c r="C38" s="240"/>
      <c r="D38" s="174"/>
      <c r="E38" s="172"/>
      <c r="F38" s="240"/>
      <c r="G38" s="174"/>
      <c r="H38" s="243"/>
      <c r="I38" s="240"/>
      <c r="J38" s="179" t="s">
        <v>114</v>
      </c>
      <c r="K38" s="176" t="s">
        <v>285</v>
      </c>
      <c r="L38" s="335">
        <v>1670</v>
      </c>
      <c r="M38" s="177"/>
      <c r="N38" s="174" t="s">
        <v>114</v>
      </c>
      <c r="O38" s="335">
        <v>80</v>
      </c>
      <c r="P38" s="177"/>
      <c r="Q38" s="174" t="s">
        <v>478</v>
      </c>
      <c r="R38" s="392">
        <v>100</v>
      </c>
      <c r="S38" s="240"/>
    </row>
    <row r="39" spans="1:19" ht="18" customHeight="1">
      <c r="A39" s="244"/>
      <c r="B39" s="172"/>
      <c r="C39" s="240"/>
      <c r="D39" s="174"/>
      <c r="E39" s="172"/>
      <c r="F39" s="177"/>
      <c r="G39" s="174"/>
      <c r="H39" s="172"/>
      <c r="I39" s="240"/>
      <c r="J39" s="179"/>
      <c r="K39" s="174"/>
      <c r="L39" s="172"/>
      <c r="M39" s="240"/>
      <c r="N39" s="174"/>
      <c r="O39" s="172"/>
      <c r="P39" s="240"/>
      <c r="Q39" s="174" t="s">
        <v>479</v>
      </c>
      <c r="R39" s="336">
        <v>100</v>
      </c>
      <c r="S39" s="240"/>
    </row>
    <row r="40" spans="1:19" ht="18" customHeight="1">
      <c r="A40" s="171"/>
      <c r="B40" s="172"/>
      <c r="C40" s="240"/>
      <c r="D40" s="174"/>
      <c r="E40" s="172"/>
      <c r="F40" s="240"/>
      <c r="G40" s="174"/>
      <c r="H40" s="172"/>
      <c r="I40" s="240"/>
      <c r="J40" s="179"/>
      <c r="K40" s="174"/>
      <c r="L40" s="172"/>
      <c r="M40" s="240"/>
      <c r="N40" s="174"/>
      <c r="O40" s="172"/>
      <c r="P40" s="240"/>
      <c r="Q40" s="174" t="s">
        <v>480</v>
      </c>
      <c r="R40" s="336">
        <v>200</v>
      </c>
      <c r="S40" s="240"/>
    </row>
    <row r="41" spans="1:19" ht="18" customHeight="1">
      <c r="A41" s="244"/>
      <c r="B41" s="277"/>
      <c r="C41" s="204"/>
      <c r="D41" s="171" t="s">
        <v>273</v>
      </c>
      <c r="E41" s="172"/>
      <c r="F41" s="240"/>
      <c r="G41" s="174"/>
      <c r="H41" s="172"/>
      <c r="I41" s="240"/>
      <c r="J41" s="179"/>
      <c r="K41" s="174"/>
      <c r="L41" s="172"/>
      <c r="M41" s="240"/>
      <c r="N41" s="174"/>
      <c r="O41" s="172"/>
      <c r="P41" s="240"/>
      <c r="Q41" s="174" t="s">
        <v>481</v>
      </c>
      <c r="R41" s="336">
        <v>200</v>
      </c>
      <c r="S41" s="240"/>
    </row>
    <row r="42" spans="1:19" ht="18" customHeight="1">
      <c r="A42" s="171" t="s">
        <v>114</v>
      </c>
      <c r="B42" s="255"/>
      <c r="C42" s="204"/>
      <c r="D42" s="174"/>
      <c r="E42" s="172"/>
      <c r="F42" s="240"/>
      <c r="G42" s="210"/>
      <c r="H42" s="207"/>
      <c r="I42" s="204"/>
      <c r="J42" s="276"/>
      <c r="K42" s="248"/>
      <c r="L42" s="278"/>
      <c r="M42" s="240"/>
      <c r="N42" s="208"/>
      <c r="O42" s="207"/>
      <c r="P42" s="204"/>
      <c r="Q42" s="210"/>
      <c r="R42" s="384"/>
      <c r="S42" s="204"/>
    </row>
    <row r="43" spans="1:19" ht="18" customHeight="1" thickBot="1">
      <c r="A43" s="211" t="s">
        <v>27</v>
      </c>
      <c r="B43" s="212">
        <f>SUM(B35:B42)</f>
        <v>2850</v>
      </c>
      <c r="C43" s="229">
        <f>SUM(C35:C42)</f>
        <v>0</v>
      </c>
      <c r="D43" s="211" t="s">
        <v>27</v>
      </c>
      <c r="E43" s="212">
        <f>SUM(E35:E42)</f>
        <v>2090</v>
      </c>
      <c r="F43" s="229">
        <f>SUM(F35:F42)</f>
        <v>0</v>
      </c>
      <c r="G43" s="211" t="s">
        <v>27</v>
      </c>
      <c r="H43" s="212">
        <f>SUM(H35:H42)</f>
        <v>2810</v>
      </c>
      <c r="I43" s="229">
        <f>SUM(I35:I42)</f>
        <v>0</v>
      </c>
      <c r="J43" s="214" t="s">
        <v>27</v>
      </c>
      <c r="K43" s="215"/>
      <c r="L43" s="212">
        <f>SUM(L35:L42)</f>
        <v>4860</v>
      </c>
      <c r="M43" s="229">
        <f>SUM(M35:M42)</f>
        <v>0</v>
      </c>
      <c r="N43" s="211" t="s">
        <v>27</v>
      </c>
      <c r="O43" s="212">
        <f>SUM(O35:O42)</f>
        <v>400</v>
      </c>
      <c r="P43" s="229">
        <f>SUM(P35:P42)</f>
        <v>0</v>
      </c>
      <c r="Q43" s="211" t="s">
        <v>27</v>
      </c>
      <c r="R43" s="385">
        <f>SUM(R35:R42)</f>
        <v>1200</v>
      </c>
      <c r="S43" s="213">
        <f>SUM(S35:S42)</f>
        <v>0</v>
      </c>
    </row>
    <row r="44" spans="1:16" ht="15" customHeight="1" thickBot="1">
      <c r="A44" s="123"/>
      <c r="B44" s="123"/>
      <c r="C44" s="123"/>
      <c r="D44" s="123"/>
      <c r="E44" s="123"/>
      <c r="F44" s="123"/>
      <c r="G44" s="123"/>
      <c r="H44" s="155"/>
      <c r="I44" s="123"/>
      <c r="J44" s="1"/>
      <c r="K44" s="1"/>
      <c r="L44" s="123"/>
      <c r="M44" s="123"/>
      <c r="N44" s="123"/>
      <c r="O44" s="123"/>
      <c r="P44" s="123"/>
    </row>
    <row r="45" spans="1:19" s="7" customFormat="1" ht="17.25" customHeight="1" thickBot="1">
      <c r="A45" s="170" t="s">
        <v>616</v>
      </c>
      <c r="B45" s="116"/>
      <c r="C45" s="93" t="s">
        <v>144</v>
      </c>
      <c r="D45" s="94" t="s">
        <v>200</v>
      </c>
      <c r="E45" s="111"/>
      <c r="F45" s="96" t="s">
        <v>6</v>
      </c>
      <c r="G45" s="97">
        <f>B66+E66+H66+L66+O66+R66</f>
        <v>14940</v>
      </c>
      <c r="H45" s="112" t="s">
        <v>7</v>
      </c>
      <c r="I45" s="117">
        <f>C66+F66+I66+M66+P66+S66</f>
        <v>0</v>
      </c>
      <c r="J45" s="118"/>
      <c r="K45" s="118"/>
      <c r="L45" s="122"/>
      <c r="M45" s="122"/>
      <c r="N45" s="127"/>
      <c r="O45" s="122"/>
      <c r="P45" s="122"/>
      <c r="Q45" s="8"/>
      <c r="R45" s="8"/>
      <c r="S45" s="8"/>
    </row>
    <row r="46" spans="1:16" ht="5.25" customHeight="1" thickBo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</row>
    <row r="47" spans="1:19" ht="18" customHeight="1">
      <c r="A47" s="75" t="s">
        <v>9</v>
      </c>
      <c r="B47" s="76"/>
      <c r="C47" s="104"/>
      <c r="D47" s="82" t="s">
        <v>10</v>
      </c>
      <c r="E47" s="76"/>
      <c r="F47" s="104"/>
      <c r="G47" s="82" t="s">
        <v>11</v>
      </c>
      <c r="H47" s="76"/>
      <c r="I47" s="104"/>
      <c r="J47" s="82" t="s">
        <v>12</v>
      </c>
      <c r="K47" s="82"/>
      <c r="L47" s="76"/>
      <c r="M47" s="104"/>
      <c r="N47" s="82" t="s">
        <v>13</v>
      </c>
      <c r="O47" s="76"/>
      <c r="P47" s="104"/>
      <c r="Q47" s="82" t="s">
        <v>341</v>
      </c>
      <c r="R47" s="76"/>
      <c r="S47" s="104"/>
    </row>
    <row r="48" spans="1:19" s="7" customFormat="1" ht="15" customHeight="1">
      <c r="A48" s="160" t="s">
        <v>14</v>
      </c>
      <c r="B48" s="161" t="s">
        <v>16</v>
      </c>
      <c r="C48" s="162" t="s">
        <v>179</v>
      </c>
      <c r="D48" s="160" t="s">
        <v>14</v>
      </c>
      <c r="E48" s="161" t="s">
        <v>16</v>
      </c>
      <c r="F48" s="162" t="s">
        <v>179</v>
      </c>
      <c r="G48" s="160" t="s">
        <v>14</v>
      </c>
      <c r="H48" s="161" t="s">
        <v>16</v>
      </c>
      <c r="I48" s="162" t="s">
        <v>179</v>
      </c>
      <c r="J48" s="169" t="s">
        <v>14</v>
      </c>
      <c r="K48" s="166"/>
      <c r="L48" s="161" t="s">
        <v>16</v>
      </c>
      <c r="M48" s="162" t="s">
        <v>179</v>
      </c>
      <c r="N48" s="160" t="s">
        <v>14</v>
      </c>
      <c r="O48" s="161" t="s">
        <v>16</v>
      </c>
      <c r="P48" s="162" t="s">
        <v>179</v>
      </c>
      <c r="Q48" s="160" t="s">
        <v>14</v>
      </c>
      <c r="R48" s="161" t="s">
        <v>16</v>
      </c>
      <c r="S48" s="162" t="s">
        <v>179</v>
      </c>
    </row>
    <row r="49" spans="1:19" ht="18" customHeight="1">
      <c r="A49" s="171"/>
      <c r="B49" s="335"/>
      <c r="C49" s="230"/>
      <c r="D49" s="171"/>
      <c r="E49" s="336"/>
      <c r="F49" s="230"/>
      <c r="G49" s="174" t="s">
        <v>278</v>
      </c>
      <c r="H49" s="335">
        <v>1010</v>
      </c>
      <c r="I49" s="173"/>
      <c r="J49" s="175" t="s">
        <v>199</v>
      </c>
      <c r="K49" s="176" t="s">
        <v>283</v>
      </c>
      <c r="L49" s="342">
        <v>3590</v>
      </c>
      <c r="M49" s="173"/>
      <c r="N49" s="171" t="s">
        <v>268</v>
      </c>
      <c r="O49" s="341">
        <v>160</v>
      </c>
      <c r="P49" s="355"/>
      <c r="Q49" s="174" t="s">
        <v>482</v>
      </c>
      <c r="R49" s="335">
        <v>500</v>
      </c>
      <c r="S49" s="230"/>
    </row>
    <row r="50" spans="1:19" ht="18" customHeight="1">
      <c r="A50" s="171"/>
      <c r="B50" s="336"/>
      <c r="C50" s="253"/>
      <c r="D50" s="171"/>
      <c r="E50" s="335"/>
      <c r="F50" s="253"/>
      <c r="G50" s="171" t="s">
        <v>225</v>
      </c>
      <c r="H50" s="361">
        <v>200</v>
      </c>
      <c r="I50" s="240"/>
      <c r="J50" s="175" t="s">
        <v>115</v>
      </c>
      <c r="K50" s="176" t="s">
        <v>284</v>
      </c>
      <c r="L50" s="335">
        <v>1930</v>
      </c>
      <c r="M50" s="177"/>
      <c r="N50" s="174" t="s">
        <v>225</v>
      </c>
      <c r="O50" s="340">
        <v>60</v>
      </c>
      <c r="P50" s="232"/>
      <c r="Q50" s="445" t="s">
        <v>483</v>
      </c>
      <c r="R50" s="391">
        <v>150</v>
      </c>
      <c r="S50" s="240"/>
    </row>
    <row r="51" spans="1:19" ht="18" customHeight="1">
      <c r="A51" s="171"/>
      <c r="B51" s="336"/>
      <c r="C51" s="253"/>
      <c r="D51" s="171"/>
      <c r="E51" s="336"/>
      <c r="F51" s="240"/>
      <c r="G51" s="171" t="s">
        <v>540</v>
      </c>
      <c r="H51" s="362">
        <v>80</v>
      </c>
      <c r="I51" s="240"/>
      <c r="J51" s="175" t="s">
        <v>116</v>
      </c>
      <c r="K51" s="176" t="s">
        <v>284</v>
      </c>
      <c r="L51" s="335">
        <v>1780</v>
      </c>
      <c r="M51" s="177"/>
      <c r="N51" s="174" t="s">
        <v>269</v>
      </c>
      <c r="O51" s="340">
        <v>50</v>
      </c>
      <c r="P51" s="234"/>
      <c r="Q51" s="244" t="s">
        <v>484</v>
      </c>
      <c r="R51" s="393">
        <v>100</v>
      </c>
      <c r="S51" s="240"/>
    </row>
    <row r="52" spans="1:19" ht="18" customHeight="1">
      <c r="A52" s="171"/>
      <c r="B52" s="336"/>
      <c r="C52" s="253"/>
      <c r="D52" s="171"/>
      <c r="E52" s="336"/>
      <c r="F52" s="253"/>
      <c r="G52" s="171"/>
      <c r="H52" s="180"/>
      <c r="I52" s="240"/>
      <c r="J52" s="175" t="s">
        <v>197</v>
      </c>
      <c r="K52" s="176" t="s">
        <v>284</v>
      </c>
      <c r="L52" s="335">
        <v>1470</v>
      </c>
      <c r="M52" s="177"/>
      <c r="N52" s="174" t="s">
        <v>270</v>
      </c>
      <c r="O52" s="340">
        <v>110</v>
      </c>
      <c r="P52" s="339"/>
      <c r="Q52" s="171" t="s">
        <v>485</v>
      </c>
      <c r="R52" s="389">
        <v>300</v>
      </c>
      <c r="S52" s="240"/>
    </row>
    <row r="53" spans="1:19" ht="18" customHeight="1">
      <c r="A53" s="171"/>
      <c r="B53" s="336"/>
      <c r="C53" s="253"/>
      <c r="D53" s="171"/>
      <c r="E53" s="336"/>
      <c r="F53" s="253"/>
      <c r="G53" s="171"/>
      <c r="H53" s="182"/>
      <c r="I53" s="204"/>
      <c r="J53" s="175" t="s">
        <v>198</v>
      </c>
      <c r="K53" s="176" t="s">
        <v>283</v>
      </c>
      <c r="L53" s="335">
        <v>1960</v>
      </c>
      <c r="M53" s="177"/>
      <c r="N53" s="171" t="s">
        <v>304</v>
      </c>
      <c r="O53" s="341">
        <v>70</v>
      </c>
      <c r="P53" s="339"/>
      <c r="Q53" s="171"/>
      <c r="R53" s="383"/>
      <c r="S53" s="204"/>
    </row>
    <row r="54" spans="1:19" ht="18" customHeight="1">
      <c r="A54" s="171"/>
      <c r="B54" s="184"/>
      <c r="C54" s="204"/>
      <c r="D54" s="171"/>
      <c r="E54" s="251"/>
      <c r="F54" s="253"/>
      <c r="G54" s="174"/>
      <c r="H54" s="182"/>
      <c r="I54" s="204"/>
      <c r="J54" s="179" t="s">
        <v>291</v>
      </c>
      <c r="K54" s="176" t="s">
        <v>284</v>
      </c>
      <c r="L54" s="335">
        <v>820</v>
      </c>
      <c r="M54" s="177"/>
      <c r="N54" s="171" t="s">
        <v>188</v>
      </c>
      <c r="O54" s="341">
        <v>30</v>
      </c>
      <c r="P54" s="339"/>
      <c r="Q54" s="174"/>
      <c r="R54" s="383"/>
      <c r="S54" s="204"/>
    </row>
    <row r="55" spans="1:19" ht="18" customHeight="1">
      <c r="A55" s="171"/>
      <c r="B55" s="277"/>
      <c r="C55" s="254"/>
      <c r="D55" s="171"/>
      <c r="E55" s="251"/>
      <c r="F55" s="240"/>
      <c r="G55" s="171"/>
      <c r="H55" s="182"/>
      <c r="I55" s="204"/>
      <c r="J55" s="175" t="s">
        <v>292</v>
      </c>
      <c r="K55" s="176" t="s">
        <v>283</v>
      </c>
      <c r="L55" s="335">
        <v>550</v>
      </c>
      <c r="M55" s="177"/>
      <c r="N55" s="171" t="s">
        <v>189</v>
      </c>
      <c r="O55" s="341">
        <v>20</v>
      </c>
      <c r="P55" s="232"/>
      <c r="Q55" s="171"/>
      <c r="R55" s="383"/>
      <c r="S55" s="204"/>
    </row>
    <row r="56" spans="1:19" ht="18" customHeight="1">
      <c r="A56" s="244"/>
      <c r="B56" s="277"/>
      <c r="C56" s="254"/>
      <c r="D56" s="233"/>
      <c r="E56" s="182"/>
      <c r="F56" s="240"/>
      <c r="G56" s="186"/>
      <c r="H56" s="182"/>
      <c r="I56" s="204"/>
      <c r="J56" s="175"/>
      <c r="K56" s="176"/>
      <c r="L56" s="251"/>
      <c r="M56" s="240"/>
      <c r="N56" s="171"/>
      <c r="O56" s="196"/>
      <c r="P56" s="232"/>
      <c r="Q56" s="379"/>
      <c r="R56" s="383"/>
      <c r="S56" s="204"/>
    </row>
    <row r="57" spans="1:19" ht="18" customHeight="1">
      <c r="A57" s="244"/>
      <c r="B57" s="277"/>
      <c r="C57" s="254"/>
      <c r="D57" s="171"/>
      <c r="E57" s="196"/>
      <c r="F57" s="280"/>
      <c r="G57" s="246"/>
      <c r="H57" s="228"/>
      <c r="I57" s="254"/>
      <c r="J57" s="175"/>
      <c r="K57" s="176"/>
      <c r="L57" s="180"/>
      <c r="M57" s="240"/>
      <c r="N57" s="233"/>
      <c r="O57" s="196"/>
      <c r="P57" s="234"/>
      <c r="Q57" s="377"/>
      <c r="R57" s="387"/>
      <c r="S57" s="254"/>
    </row>
    <row r="58" spans="1:19" ht="18" customHeight="1">
      <c r="A58" s="244"/>
      <c r="B58" s="277"/>
      <c r="C58" s="254"/>
      <c r="D58" s="331"/>
      <c r="E58" s="196"/>
      <c r="F58" s="232"/>
      <c r="G58" s="246"/>
      <c r="H58" s="228"/>
      <c r="I58" s="254"/>
      <c r="J58" s="221"/>
      <c r="K58" s="252"/>
      <c r="L58" s="228"/>
      <c r="M58" s="254"/>
      <c r="N58" s="171"/>
      <c r="O58" s="196"/>
      <c r="P58" s="280"/>
      <c r="Q58" s="377"/>
      <c r="R58" s="387"/>
      <c r="S58" s="254"/>
    </row>
    <row r="59" spans="1:19" ht="18" customHeight="1">
      <c r="A59" s="171"/>
      <c r="B59" s="217"/>
      <c r="C59" s="201"/>
      <c r="D59" s="174"/>
      <c r="E59" s="281"/>
      <c r="F59" s="254"/>
      <c r="G59" s="171"/>
      <c r="H59" s="172"/>
      <c r="I59" s="177"/>
      <c r="J59" s="324"/>
      <c r="K59" s="176"/>
      <c r="L59" s="172"/>
      <c r="M59" s="177"/>
      <c r="N59" s="171"/>
      <c r="O59" s="341"/>
      <c r="P59" s="234"/>
      <c r="Q59" s="171"/>
      <c r="R59" s="336"/>
      <c r="S59" s="240"/>
    </row>
    <row r="60" spans="1:19" ht="18" customHeight="1">
      <c r="A60" s="171" t="s">
        <v>268</v>
      </c>
      <c r="B60" s="217"/>
      <c r="C60" s="177"/>
      <c r="D60" s="171"/>
      <c r="E60" s="281"/>
      <c r="F60" s="254"/>
      <c r="G60" s="171"/>
      <c r="H60" s="172">
        <v>0</v>
      </c>
      <c r="I60" s="177">
        <v>0</v>
      </c>
      <c r="J60" s="221"/>
      <c r="K60" s="222"/>
      <c r="L60" s="228"/>
      <c r="M60" s="254"/>
      <c r="N60" s="171"/>
      <c r="O60" s="196"/>
      <c r="P60" s="232"/>
      <c r="Q60" s="171"/>
      <c r="R60" s="336"/>
      <c r="S60" s="240"/>
    </row>
    <row r="61" spans="1:19" ht="18" customHeight="1">
      <c r="A61" s="171" t="s">
        <v>302</v>
      </c>
      <c r="B61" s="217"/>
      <c r="C61" s="177"/>
      <c r="D61" s="171"/>
      <c r="E61" s="281"/>
      <c r="F61" s="254"/>
      <c r="G61" s="246"/>
      <c r="H61" s="228"/>
      <c r="I61" s="254"/>
      <c r="J61" s="221"/>
      <c r="K61" s="222"/>
      <c r="L61" s="228"/>
      <c r="M61" s="254"/>
      <c r="N61" s="222"/>
      <c r="O61" s="281"/>
      <c r="P61" s="282"/>
      <c r="Q61" s="377"/>
      <c r="R61" s="387"/>
      <c r="S61" s="254"/>
    </row>
    <row r="62" spans="1:19" ht="18" customHeight="1">
      <c r="A62" s="171" t="s">
        <v>270</v>
      </c>
      <c r="B62" s="184"/>
      <c r="C62" s="204"/>
      <c r="D62" s="328"/>
      <c r="E62" s="281"/>
      <c r="F62" s="254"/>
      <c r="G62" s="246"/>
      <c r="H62" s="228"/>
      <c r="I62" s="254"/>
      <c r="J62" s="221"/>
      <c r="K62" s="222"/>
      <c r="L62" s="228"/>
      <c r="M62" s="254"/>
      <c r="N62" s="235"/>
      <c r="O62" s="281"/>
      <c r="P62" s="282"/>
      <c r="Q62" s="377"/>
      <c r="R62" s="387"/>
      <c r="S62" s="254"/>
    </row>
    <row r="63" spans="1:19" ht="18" customHeight="1">
      <c r="A63" s="171" t="s">
        <v>225</v>
      </c>
      <c r="B63" s="277"/>
      <c r="C63" s="254"/>
      <c r="D63" s="244"/>
      <c r="E63" s="281"/>
      <c r="F63" s="254"/>
      <c r="G63" s="246"/>
      <c r="H63" s="228"/>
      <c r="I63" s="254"/>
      <c r="J63" s="221"/>
      <c r="K63" s="222"/>
      <c r="L63" s="228"/>
      <c r="M63" s="254"/>
      <c r="N63" s="235"/>
      <c r="O63" s="281"/>
      <c r="P63" s="282"/>
      <c r="Q63" s="377"/>
      <c r="R63" s="387"/>
      <c r="S63" s="254"/>
    </row>
    <row r="64" spans="1:19" ht="18" customHeight="1">
      <c r="A64" s="171" t="s">
        <v>269</v>
      </c>
      <c r="B64" s="277"/>
      <c r="C64" s="254"/>
      <c r="D64" s="171"/>
      <c r="E64" s="281"/>
      <c r="F64" s="254"/>
      <c r="G64" s="279"/>
      <c r="H64" s="228"/>
      <c r="I64" s="254"/>
      <c r="J64" s="324"/>
      <c r="K64" s="176"/>
      <c r="L64" s="228"/>
      <c r="M64" s="254"/>
      <c r="N64" s="171"/>
      <c r="O64" s="281"/>
      <c r="P64" s="254"/>
      <c r="Q64" s="279"/>
      <c r="R64" s="387"/>
      <c r="S64" s="254"/>
    </row>
    <row r="65" spans="1:19" ht="18" customHeight="1">
      <c r="A65" s="263"/>
      <c r="B65" s="255"/>
      <c r="C65" s="204"/>
      <c r="D65" s="263"/>
      <c r="E65" s="238"/>
      <c r="F65" s="204"/>
      <c r="G65" s="283"/>
      <c r="H65" s="207"/>
      <c r="I65" s="204"/>
      <c r="J65" s="209"/>
      <c r="K65" s="210"/>
      <c r="L65" s="207"/>
      <c r="M65" s="204"/>
      <c r="N65" s="210"/>
      <c r="O65" s="238"/>
      <c r="P65" s="204"/>
      <c r="Q65" s="380"/>
      <c r="R65" s="384"/>
      <c r="S65" s="204"/>
    </row>
    <row r="66" spans="1:19" ht="18" customHeight="1" thickBot="1">
      <c r="A66" s="211" t="s">
        <v>27</v>
      </c>
      <c r="B66" s="212">
        <f>SUM(B49:B65)</f>
        <v>0</v>
      </c>
      <c r="C66" s="229">
        <f>SUM(C49:C65)</f>
        <v>0</v>
      </c>
      <c r="D66" s="211" t="s">
        <v>27</v>
      </c>
      <c r="E66" s="212">
        <f>SUM(E49:E65)</f>
        <v>0</v>
      </c>
      <c r="F66" s="229">
        <f>SUM(F49:F65)</f>
        <v>0</v>
      </c>
      <c r="G66" s="211" t="s">
        <v>27</v>
      </c>
      <c r="H66" s="212">
        <f>SUM(H49:H65)</f>
        <v>1290</v>
      </c>
      <c r="I66" s="229">
        <f>SUM(I49:I65)</f>
        <v>0</v>
      </c>
      <c r="J66" s="214" t="s">
        <v>27</v>
      </c>
      <c r="K66" s="215"/>
      <c r="L66" s="212">
        <f>SUM(L49:L65)</f>
        <v>12100</v>
      </c>
      <c r="M66" s="229">
        <f>SUM(M49:M65)</f>
        <v>0</v>
      </c>
      <c r="N66" s="211" t="s">
        <v>27</v>
      </c>
      <c r="O66" s="212">
        <f>SUM(O49:O65)</f>
        <v>500</v>
      </c>
      <c r="P66" s="229">
        <f>SUM(P49:P65)</f>
        <v>0</v>
      </c>
      <c r="Q66" s="211" t="s">
        <v>27</v>
      </c>
      <c r="R66" s="385">
        <f>SUM(R49:R65)</f>
        <v>1050</v>
      </c>
      <c r="S66" s="213">
        <f>SUM(S49:S65)</f>
        <v>0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">
    <mergeCell ref="A2:D2"/>
    <mergeCell ref="E2:G2"/>
  </mergeCells>
  <conditionalFormatting sqref="C8:C13 F8:F13 I8:I13 M8:M13 P8:P13 C20:C28 F20:F28 I20:I28 M20:M28 P20:P28 C35:C42 I35:I42 M35:M42 P35:P42 S35:S42 F35:F42 S20:S28 S8:S13">
    <cfRule type="cellIs" priority="3" dxfId="41" operator="greaterThan" stopIfTrue="1">
      <formula>B8</formula>
    </cfRule>
  </conditionalFormatting>
  <conditionalFormatting sqref="C49:C65 F49:F65 I49:I57 M49:M65 P49:P65 S49:S65 I59:I65">
    <cfRule type="cellIs" priority="2" dxfId="41" operator="greaterThan" stopIfTrue="1">
      <formula>B49</formula>
    </cfRule>
  </conditionalFormatting>
  <conditionalFormatting sqref="I58">
    <cfRule type="cellIs" priority="1" dxfId="41" operator="greaterThan" stopIfTrue="1">
      <formula>H58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№６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">
      <selection activeCell="J34" sqref="J34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22">
        <f>'東区・博多区'!A2</f>
        <v>0</v>
      </c>
      <c r="B2" s="628"/>
      <c r="C2" s="628"/>
      <c r="D2" s="629"/>
      <c r="E2" s="625" t="str">
        <f>'東区・博多区'!E2</f>
        <v>令和　　　年　　　月　　　日</v>
      </c>
      <c r="F2" s="626"/>
      <c r="G2" s="627"/>
      <c r="H2" s="114">
        <f>'東区・博多区'!H2</f>
        <v>0</v>
      </c>
      <c r="I2" s="88">
        <f>'東区・博多区'!I2</f>
        <v>0</v>
      </c>
      <c r="J2" s="164"/>
      <c r="K2" s="320"/>
      <c r="L2" s="137"/>
      <c r="M2" s="138"/>
      <c r="N2" s="89"/>
      <c r="O2" s="90"/>
      <c r="P2" s="7"/>
    </row>
    <row r="3" spans="1:17" ht="15" customHeight="1" thickBot="1">
      <c r="A3" s="139"/>
      <c r="B3" s="140"/>
      <c r="N3" s="91"/>
      <c r="Q3" s="91" t="s">
        <v>173</v>
      </c>
    </row>
    <row r="4" spans="1:17" ht="17.25" customHeight="1" thickBot="1">
      <c r="A4" s="170" t="s">
        <v>616</v>
      </c>
      <c r="B4" s="136"/>
      <c r="C4" s="93" t="s">
        <v>236</v>
      </c>
      <c r="D4" s="163" t="s">
        <v>235</v>
      </c>
      <c r="E4" s="111"/>
      <c r="F4" s="96" t="s">
        <v>6</v>
      </c>
      <c r="G4" s="97">
        <f>SUM(B24,E24,H24,L24,O24,R24)</f>
        <v>9690</v>
      </c>
      <c r="H4" s="112" t="s">
        <v>7</v>
      </c>
      <c r="I4" s="117">
        <f>SUM(C24,F24,I24,M24,P24,S24)</f>
        <v>0</v>
      </c>
      <c r="J4" s="284"/>
      <c r="K4" s="284"/>
      <c r="L4" s="119" t="s">
        <v>8</v>
      </c>
      <c r="M4" s="120">
        <f>SUM(I4,I26,I41)</f>
        <v>0</v>
      </c>
      <c r="N4" s="103"/>
      <c r="O4" s="122"/>
      <c r="Q4" s="103" t="s">
        <v>174</v>
      </c>
    </row>
    <row r="5" spans="1:16" ht="5.25" customHeight="1" thickBot="1">
      <c r="A5" s="141"/>
      <c r="B5" s="142"/>
      <c r="C5" s="143"/>
      <c r="D5" s="144"/>
      <c r="E5" s="145"/>
      <c r="F5" s="146"/>
      <c r="G5" s="134"/>
      <c r="H5" s="147"/>
      <c r="I5" s="148"/>
      <c r="J5" s="124"/>
      <c r="K5" s="124"/>
      <c r="L5" s="125"/>
      <c r="M5" s="149"/>
      <c r="N5" s="124"/>
      <c r="O5" s="125"/>
      <c r="P5" s="149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341</v>
      </c>
      <c r="R6" s="76"/>
      <c r="S6" s="104"/>
    </row>
    <row r="7" spans="1:19" ht="14.25" customHeight="1">
      <c r="A7" s="105" t="s">
        <v>14</v>
      </c>
      <c r="B7" s="106" t="s">
        <v>16</v>
      </c>
      <c r="C7" s="108" t="s">
        <v>179</v>
      </c>
      <c r="D7" s="105" t="s">
        <v>14</v>
      </c>
      <c r="E7" s="106" t="s">
        <v>16</v>
      </c>
      <c r="F7" s="108" t="s">
        <v>179</v>
      </c>
      <c r="G7" s="105" t="s">
        <v>14</v>
      </c>
      <c r="H7" s="106" t="s">
        <v>16</v>
      </c>
      <c r="I7" s="108" t="s">
        <v>179</v>
      </c>
      <c r="J7" s="165" t="s">
        <v>14</v>
      </c>
      <c r="K7" s="166"/>
      <c r="L7" s="106" t="s">
        <v>16</v>
      </c>
      <c r="M7" s="108" t="s">
        <v>179</v>
      </c>
      <c r="N7" s="105" t="s">
        <v>14</v>
      </c>
      <c r="O7" s="106" t="s">
        <v>16</v>
      </c>
      <c r="P7" s="108" t="s">
        <v>179</v>
      </c>
      <c r="Q7" s="105" t="s">
        <v>14</v>
      </c>
      <c r="R7" s="106" t="s">
        <v>16</v>
      </c>
      <c r="S7" s="108" t="s">
        <v>179</v>
      </c>
    </row>
    <row r="8" spans="1:19" ht="18" customHeight="1">
      <c r="A8" s="285"/>
      <c r="B8" s="286"/>
      <c r="C8" s="173"/>
      <c r="D8" s="285"/>
      <c r="E8" s="258"/>
      <c r="F8" s="173"/>
      <c r="G8" s="285" t="s">
        <v>237</v>
      </c>
      <c r="H8" s="334">
        <v>1250</v>
      </c>
      <c r="I8" s="173"/>
      <c r="J8" s="256" t="s">
        <v>237</v>
      </c>
      <c r="K8" s="257" t="s">
        <v>283</v>
      </c>
      <c r="L8" s="356">
        <v>1960</v>
      </c>
      <c r="M8" s="173"/>
      <c r="N8" s="285"/>
      <c r="O8" s="258"/>
      <c r="P8" s="173"/>
      <c r="Q8" s="285" t="s">
        <v>486</v>
      </c>
      <c r="R8" s="334">
        <v>50</v>
      </c>
      <c r="S8" s="230"/>
    </row>
    <row r="9" spans="1:19" ht="18" customHeight="1">
      <c r="A9" s="289"/>
      <c r="B9" s="286"/>
      <c r="C9" s="204"/>
      <c r="D9" s="289"/>
      <c r="E9" s="258"/>
      <c r="F9" s="253"/>
      <c r="G9" s="285" t="s">
        <v>238</v>
      </c>
      <c r="H9" s="335">
        <v>810</v>
      </c>
      <c r="I9" s="177"/>
      <c r="J9" s="256" t="s">
        <v>295</v>
      </c>
      <c r="K9" s="257" t="s">
        <v>283</v>
      </c>
      <c r="L9" s="357">
        <v>1620</v>
      </c>
      <c r="M9" s="177"/>
      <c r="N9" s="289"/>
      <c r="O9" s="258"/>
      <c r="P9" s="177"/>
      <c r="Q9" s="285" t="s">
        <v>487</v>
      </c>
      <c r="R9" s="335">
        <v>300</v>
      </c>
      <c r="S9" s="240"/>
    </row>
    <row r="10" spans="1:19" ht="18" customHeight="1">
      <c r="A10" s="363"/>
      <c r="B10" s="286"/>
      <c r="C10" s="204"/>
      <c r="D10" s="285"/>
      <c r="E10" s="287"/>
      <c r="F10" s="253"/>
      <c r="G10" s="285"/>
      <c r="H10" s="287"/>
      <c r="I10" s="204"/>
      <c r="J10" s="256"/>
      <c r="K10" s="257"/>
      <c r="L10" s="333"/>
      <c r="M10" s="177"/>
      <c r="N10" s="285"/>
      <c r="O10" s="287"/>
      <c r="P10" s="204"/>
      <c r="Q10" s="285" t="s">
        <v>488</v>
      </c>
      <c r="R10" s="394">
        <v>310</v>
      </c>
      <c r="S10" s="204"/>
    </row>
    <row r="11" spans="1:19" ht="18" customHeight="1">
      <c r="A11" s="285"/>
      <c r="B11" s="286"/>
      <c r="C11" s="204"/>
      <c r="D11" s="363"/>
      <c r="E11" s="336"/>
      <c r="F11" s="253"/>
      <c r="G11" s="285"/>
      <c r="H11" s="287"/>
      <c r="I11" s="290"/>
      <c r="J11" s="634"/>
      <c r="K11" s="635"/>
      <c r="L11" s="343"/>
      <c r="M11" s="177"/>
      <c r="N11" s="285"/>
      <c r="O11" s="287"/>
      <c r="P11" s="204"/>
      <c r="Q11" s="285"/>
      <c r="R11" s="394"/>
      <c r="S11" s="290"/>
    </row>
    <row r="12" spans="1:19" ht="18" customHeight="1">
      <c r="A12" s="285" t="s">
        <v>338</v>
      </c>
      <c r="B12" s="286"/>
      <c r="C12" s="204"/>
      <c r="D12" s="404"/>
      <c r="E12" s="323"/>
      <c r="F12" s="204"/>
      <c r="G12" s="285"/>
      <c r="H12" s="287"/>
      <c r="I12" s="204"/>
      <c r="J12" s="256"/>
      <c r="K12" s="257"/>
      <c r="L12" s="333"/>
      <c r="M12" s="204"/>
      <c r="N12" s="285"/>
      <c r="O12" s="287"/>
      <c r="P12" s="204"/>
      <c r="Q12" s="285"/>
      <c r="R12" s="394"/>
      <c r="S12" s="204"/>
    </row>
    <row r="13" spans="1:19" ht="18" customHeight="1">
      <c r="A13" s="285" t="s">
        <v>339</v>
      </c>
      <c r="B13" s="286"/>
      <c r="C13" s="204"/>
      <c r="D13" s="363"/>
      <c r="E13" s="323"/>
      <c r="F13" s="204"/>
      <c r="G13" s="285"/>
      <c r="H13" s="287"/>
      <c r="I13" s="204"/>
      <c r="J13" s="256" t="s">
        <v>294</v>
      </c>
      <c r="K13" s="288" t="s">
        <v>283</v>
      </c>
      <c r="L13" s="286"/>
      <c r="M13" s="204"/>
      <c r="N13" s="285"/>
      <c r="O13" s="287"/>
      <c r="P13" s="204"/>
      <c r="Q13" s="285"/>
      <c r="R13" s="394"/>
      <c r="S13" s="204"/>
    </row>
    <row r="14" spans="1:19" ht="18" customHeight="1">
      <c r="A14" s="363"/>
      <c r="B14" s="286"/>
      <c r="C14" s="204"/>
      <c r="D14" s="285"/>
      <c r="E14" s="286"/>
      <c r="F14" s="204"/>
      <c r="G14" s="285"/>
      <c r="H14" s="286"/>
      <c r="I14" s="204"/>
      <c r="J14" s="256"/>
      <c r="K14" s="257"/>
      <c r="L14" s="286"/>
      <c r="M14" s="204"/>
      <c r="N14" s="285"/>
      <c r="O14" s="286"/>
      <c r="P14" s="204"/>
      <c r="Q14" s="285"/>
      <c r="R14" s="395"/>
      <c r="S14" s="204"/>
    </row>
    <row r="15" spans="1:19" ht="18" customHeight="1">
      <c r="A15" s="291" t="s">
        <v>239</v>
      </c>
      <c r="B15" s="292">
        <f>SUM(B8:B13)</f>
        <v>0</v>
      </c>
      <c r="C15" s="293">
        <f>SUM(C8:C13)</f>
        <v>0</v>
      </c>
      <c r="D15" s="291" t="s">
        <v>239</v>
      </c>
      <c r="E15" s="292">
        <f>SUM(E8:E11)</f>
        <v>0</v>
      </c>
      <c r="F15" s="293">
        <f>SUM(F8:F11)</f>
        <v>0</v>
      </c>
      <c r="G15" s="291" t="s">
        <v>239</v>
      </c>
      <c r="H15" s="292">
        <f>SUM(H8:H13)</f>
        <v>2060</v>
      </c>
      <c r="I15" s="293">
        <f>SUM(I8:I13)</f>
        <v>0</v>
      </c>
      <c r="J15" s="291" t="s">
        <v>239</v>
      </c>
      <c r="K15" s="294"/>
      <c r="L15" s="295">
        <f>SUM(L8:L13)</f>
        <v>3580</v>
      </c>
      <c r="M15" s="293">
        <f>SUM(M8:M13)</f>
        <v>0</v>
      </c>
      <c r="N15" s="291" t="s">
        <v>239</v>
      </c>
      <c r="O15" s="292">
        <f>SUM(O8:O13)</f>
        <v>0</v>
      </c>
      <c r="P15" s="293">
        <f>SUM(P8:P13)</f>
        <v>0</v>
      </c>
      <c r="Q15" s="381"/>
      <c r="R15" s="396">
        <f>SUM(R8:R14)</f>
        <v>660</v>
      </c>
      <c r="S15" s="293">
        <f>SUM(S8:S14)</f>
        <v>0</v>
      </c>
    </row>
    <row r="16" spans="1:19" ht="18" customHeight="1">
      <c r="A16" s="296" t="s">
        <v>240</v>
      </c>
      <c r="B16" s="286"/>
      <c r="C16" s="204"/>
      <c r="D16" s="296" t="s">
        <v>240</v>
      </c>
      <c r="E16" s="287"/>
      <c r="F16" s="204"/>
      <c r="G16" s="296" t="s">
        <v>240</v>
      </c>
      <c r="H16" s="287"/>
      <c r="I16" s="204"/>
      <c r="J16" s="297" t="s">
        <v>240</v>
      </c>
      <c r="K16" s="298"/>
      <c r="L16" s="287"/>
      <c r="M16" s="204"/>
      <c r="N16" s="296" t="s">
        <v>240</v>
      </c>
      <c r="O16" s="287"/>
      <c r="P16" s="204"/>
      <c r="Q16" s="382"/>
      <c r="R16" s="394"/>
      <c r="S16" s="204"/>
    </row>
    <row r="17" spans="1:19" ht="18" customHeight="1">
      <c r="A17" s="285"/>
      <c r="B17" s="286"/>
      <c r="C17" s="204"/>
      <c r="D17" s="363"/>
      <c r="E17" s="287"/>
      <c r="F17" s="177"/>
      <c r="G17" s="285" t="s">
        <v>241</v>
      </c>
      <c r="H17" s="287">
        <v>620</v>
      </c>
      <c r="I17" s="177"/>
      <c r="J17" s="256" t="s">
        <v>252</v>
      </c>
      <c r="K17" s="257" t="s">
        <v>283</v>
      </c>
      <c r="L17" s="335">
        <v>1730</v>
      </c>
      <c r="M17" s="177"/>
      <c r="N17" s="285"/>
      <c r="O17" s="287"/>
      <c r="P17" s="177"/>
      <c r="Q17" s="285"/>
      <c r="R17" s="394"/>
      <c r="S17" s="240"/>
    </row>
    <row r="18" spans="1:19" ht="18" customHeight="1">
      <c r="A18" s="285"/>
      <c r="B18" s="286"/>
      <c r="C18" s="204"/>
      <c r="D18" s="299"/>
      <c r="E18" s="287"/>
      <c r="F18" s="204"/>
      <c r="G18" s="285"/>
      <c r="H18" s="287"/>
      <c r="I18" s="177"/>
      <c r="J18" s="256" t="s">
        <v>510</v>
      </c>
      <c r="K18" s="257" t="s">
        <v>286</v>
      </c>
      <c r="L18" s="335">
        <v>1040</v>
      </c>
      <c r="M18" s="177"/>
      <c r="N18" s="285"/>
      <c r="O18" s="287"/>
      <c r="P18" s="177"/>
      <c r="Q18" s="285"/>
      <c r="R18" s="394"/>
      <c r="S18" s="240"/>
    </row>
    <row r="19" spans="1:19" ht="18" customHeight="1">
      <c r="A19" s="285"/>
      <c r="B19" s="286"/>
      <c r="C19" s="204"/>
      <c r="D19" s="299"/>
      <c r="E19" s="287"/>
      <c r="F19" s="204"/>
      <c r="G19" s="299"/>
      <c r="H19" s="287"/>
      <c r="I19" s="204"/>
      <c r="J19" s="256"/>
      <c r="K19" s="257"/>
      <c r="L19" s="333"/>
      <c r="M19" s="204"/>
      <c r="N19" s="285"/>
      <c r="O19" s="287"/>
      <c r="P19" s="177"/>
      <c r="Q19" s="299"/>
      <c r="R19" s="394"/>
      <c r="S19" s="204"/>
    </row>
    <row r="20" spans="1:19" ht="18" customHeight="1">
      <c r="A20" s="285"/>
      <c r="B20" s="286"/>
      <c r="C20" s="204"/>
      <c r="D20" s="299"/>
      <c r="E20" s="287"/>
      <c r="F20" s="204"/>
      <c r="G20" s="299"/>
      <c r="H20" s="287"/>
      <c r="I20" s="204"/>
      <c r="J20" s="256"/>
      <c r="K20" s="257"/>
      <c r="L20" s="286"/>
      <c r="M20" s="204"/>
      <c r="N20" s="285"/>
      <c r="O20" s="286"/>
      <c r="P20" s="204"/>
      <c r="Q20" s="299"/>
      <c r="R20" s="394"/>
      <c r="S20" s="204"/>
    </row>
    <row r="21" spans="1:19" ht="18" customHeight="1">
      <c r="A21" s="285"/>
      <c r="B21" s="286"/>
      <c r="C21" s="204"/>
      <c r="D21" s="285"/>
      <c r="E21" s="287"/>
      <c r="F21" s="204"/>
      <c r="G21" s="285"/>
      <c r="H21" s="287"/>
      <c r="I21" s="204"/>
      <c r="J21" s="256"/>
      <c r="K21" s="257"/>
      <c r="L21" s="286"/>
      <c r="M21" s="204"/>
      <c r="N21" s="285"/>
      <c r="O21" s="286"/>
      <c r="P21" s="204"/>
      <c r="Q21" s="299"/>
      <c r="R21" s="394"/>
      <c r="S21" s="204"/>
    </row>
    <row r="22" spans="1:19" ht="18" customHeight="1">
      <c r="A22" s="285"/>
      <c r="B22" s="286"/>
      <c r="C22" s="204"/>
      <c r="D22" s="299"/>
      <c r="E22" s="287"/>
      <c r="F22" s="204"/>
      <c r="G22" s="299"/>
      <c r="H22" s="287"/>
      <c r="I22" s="204"/>
      <c r="J22" s="256"/>
      <c r="K22" s="257"/>
      <c r="L22" s="286"/>
      <c r="M22" s="204"/>
      <c r="N22" s="285"/>
      <c r="O22" s="286"/>
      <c r="P22" s="204"/>
      <c r="Q22" s="299"/>
      <c r="R22" s="394"/>
      <c r="S22" s="204"/>
    </row>
    <row r="23" spans="1:23" ht="18" customHeight="1">
      <c r="A23" s="291" t="s">
        <v>239</v>
      </c>
      <c r="B23" s="292">
        <f>SUM(B17:B22)</f>
        <v>0</v>
      </c>
      <c r="C23" s="293">
        <f>SUM(C17:C22)</f>
        <v>0</v>
      </c>
      <c r="D23" s="291" t="s">
        <v>239</v>
      </c>
      <c r="E23" s="292">
        <f>SUM(E17:E22)</f>
        <v>0</v>
      </c>
      <c r="F23" s="293">
        <f>SUM(F17:F22)</f>
        <v>0</v>
      </c>
      <c r="G23" s="291" t="s">
        <v>239</v>
      </c>
      <c r="H23" s="292">
        <f>SUM(H17:H22)</f>
        <v>620</v>
      </c>
      <c r="I23" s="293">
        <f>SUM(I17:I22)</f>
        <v>0</v>
      </c>
      <c r="J23" s="291" t="s">
        <v>239</v>
      </c>
      <c r="K23" s="294"/>
      <c r="L23" s="295">
        <f>SUM(L17:L22)</f>
        <v>2770</v>
      </c>
      <c r="M23" s="293">
        <f>SUM(M17:M22)</f>
        <v>0</v>
      </c>
      <c r="N23" s="291" t="s">
        <v>239</v>
      </c>
      <c r="O23" s="292">
        <f>SUM(O17:O22)</f>
        <v>0</v>
      </c>
      <c r="P23" s="293">
        <f>SUM(P17:P22)</f>
        <v>0</v>
      </c>
      <c r="Q23" s="291" t="s">
        <v>239</v>
      </c>
      <c r="R23" s="396">
        <f>SUM(R17:R22)</f>
        <v>0</v>
      </c>
      <c r="S23" s="293">
        <f>SUM(S17:S22)</f>
        <v>0</v>
      </c>
      <c r="W23" s="444"/>
    </row>
    <row r="24" spans="1:19" ht="18" customHeight="1" thickBot="1">
      <c r="A24" s="211" t="s">
        <v>27</v>
      </c>
      <c r="B24" s="300">
        <f>SUM(B15,B23)</f>
        <v>0</v>
      </c>
      <c r="C24" s="301">
        <f>SUM(C15,C23)</f>
        <v>0</v>
      </c>
      <c r="D24" s="211" t="s">
        <v>27</v>
      </c>
      <c r="E24" s="300">
        <f>SUM(E15,E23)</f>
        <v>0</v>
      </c>
      <c r="F24" s="301">
        <f>SUM(F15,F23)</f>
        <v>0</v>
      </c>
      <c r="G24" s="211" t="s">
        <v>27</v>
      </c>
      <c r="H24" s="300">
        <f>SUM(H15,H23)</f>
        <v>2680</v>
      </c>
      <c r="I24" s="301">
        <f>SUM(I15,I23)</f>
        <v>0</v>
      </c>
      <c r="J24" s="214" t="s">
        <v>27</v>
      </c>
      <c r="K24" s="302"/>
      <c r="L24" s="300">
        <f>SUM(L15,L23)</f>
        <v>6350</v>
      </c>
      <c r="M24" s="301">
        <f>SUM(M15,M23)</f>
        <v>0</v>
      </c>
      <c r="N24" s="211" t="s">
        <v>27</v>
      </c>
      <c r="O24" s="300">
        <f>SUM(O15,O23)</f>
        <v>0</v>
      </c>
      <c r="P24" s="303">
        <f>SUM(P15,P23)</f>
        <v>0</v>
      </c>
      <c r="Q24" s="211" t="s">
        <v>27</v>
      </c>
      <c r="R24" s="397">
        <f>SUM(R15,R23)</f>
        <v>660</v>
      </c>
      <c r="S24" s="303">
        <f>SUM(S15,S23)</f>
        <v>0</v>
      </c>
    </row>
    <row r="25" spans="1:16" ht="14.25" customHeight="1" thickBot="1">
      <c r="A25" s="150"/>
      <c r="B25" s="151"/>
      <c r="C25" s="152"/>
      <c r="D25" s="150"/>
      <c r="E25" s="151"/>
      <c r="F25" s="152"/>
      <c r="G25" s="150"/>
      <c r="H25" s="153"/>
      <c r="I25" s="154"/>
      <c r="J25" s="150"/>
      <c r="K25" s="150"/>
      <c r="L25" s="151"/>
      <c r="M25" s="152"/>
      <c r="N25" s="150"/>
      <c r="O25" s="151"/>
      <c r="P25" s="152"/>
    </row>
    <row r="26" spans="1:19" s="7" customFormat="1" ht="17.25" customHeight="1" thickBot="1">
      <c r="A26" s="170" t="s">
        <v>616</v>
      </c>
      <c r="B26" s="136"/>
      <c r="C26" s="130" t="s">
        <v>242</v>
      </c>
      <c r="D26" s="163" t="s">
        <v>243</v>
      </c>
      <c r="E26" s="111"/>
      <c r="F26" s="96" t="s">
        <v>6</v>
      </c>
      <c r="G26" s="97">
        <f>SUM(B39,E39,H39,L39,O39,R39)</f>
        <v>3840</v>
      </c>
      <c r="H26" s="112" t="s">
        <v>7</v>
      </c>
      <c r="I26" s="117">
        <f>SUM(C39,F39,I39,M39,P39,S39)</f>
        <v>0</v>
      </c>
      <c r="J26" s="158"/>
      <c r="K26" s="168"/>
      <c r="L26" s="159"/>
      <c r="M26" s="159"/>
      <c r="N26" s="159"/>
      <c r="O26" s="159"/>
      <c r="P26" s="159"/>
      <c r="Q26" s="8"/>
      <c r="R26" s="8"/>
      <c r="S26" s="8"/>
    </row>
    <row r="27" spans="1:16" ht="5.25" customHeight="1" thickBo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9" ht="18" customHeight="1">
      <c r="A28" s="75" t="s">
        <v>9</v>
      </c>
      <c r="B28" s="76"/>
      <c r="C28" s="104"/>
      <c r="D28" s="82" t="s">
        <v>10</v>
      </c>
      <c r="E28" s="76"/>
      <c r="F28" s="104"/>
      <c r="G28" s="82" t="s">
        <v>11</v>
      </c>
      <c r="H28" s="76"/>
      <c r="I28" s="104"/>
      <c r="J28" s="82" t="s">
        <v>12</v>
      </c>
      <c r="K28" s="82"/>
      <c r="L28" s="76"/>
      <c r="M28" s="104"/>
      <c r="N28" s="82" t="s">
        <v>13</v>
      </c>
      <c r="O28" s="76"/>
      <c r="P28" s="104"/>
      <c r="Q28" s="82" t="s">
        <v>498</v>
      </c>
      <c r="R28" s="76"/>
      <c r="S28" s="104"/>
    </row>
    <row r="29" spans="1:19" s="7" customFormat="1" ht="15" customHeight="1">
      <c r="A29" s="105" t="s">
        <v>14</v>
      </c>
      <c r="B29" s="106" t="s">
        <v>16</v>
      </c>
      <c r="C29" s="108" t="s">
        <v>179</v>
      </c>
      <c r="D29" s="105" t="s">
        <v>14</v>
      </c>
      <c r="E29" s="106" t="s">
        <v>16</v>
      </c>
      <c r="F29" s="108" t="s">
        <v>179</v>
      </c>
      <c r="G29" s="105" t="s">
        <v>14</v>
      </c>
      <c r="H29" s="106" t="s">
        <v>16</v>
      </c>
      <c r="I29" s="108" t="s">
        <v>179</v>
      </c>
      <c r="J29" s="165" t="s">
        <v>14</v>
      </c>
      <c r="K29" s="166"/>
      <c r="L29" s="460" t="s">
        <v>16</v>
      </c>
      <c r="M29" s="461" t="s">
        <v>179</v>
      </c>
      <c r="N29" s="105" t="s">
        <v>14</v>
      </c>
      <c r="O29" s="106" t="s">
        <v>16</v>
      </c>
      <c r="P29" s="108" t="s">
        <v>179</v>
      </c>
      <c r="Q29" s="105" t="s">
        <v>14</v>
      </c>
      <c r="R29" s="106" t="s">
        <v>16</v>
      </c>
      <c r="S29" s="108" t="s">
        <v>179</v>
      </c>
    </row>
    <row r="30" spans="1:19" ht="18" customHeight="1">
      <c r="A30" s="285"/>
      <c r="B30" s="304">
        <v>0</v>
      </c>
      <c r="C30" s="173"/>
      <c r="D30" s="285"/>
      <c r="E30" s="258"/>
      <c r="F30" s="173"/>
      <c r="G30" s="285" t="s">
        <v>246</v>
      </c>
      <c r="H30" s="258">
        <v>930</v>
      </c>
      <c r="I30" s="173"/>
      <c r="J30" s="256" t="s">
        <v>247</v>
      </c>
      <c r="K30" s="257" t="s">
        <v>283</v>
      </c>
      <c r="L30" s="334">
        <v>2030</v>
      </c>
      <c r="M30" s="177"/>
      <c r="N30" s="285"/>
      <c r="O30" s="258"/>
      <c r="P30" s="177"/>
      <c r="Q30" s="285" t="s">
        <v>489</v>
      </c>
      <c r="R30" s="394">
        <v>120</v>
      </c>
      <c r="S30" s="230"/>
    </row>
    <row r="31" spans="1:19" ht="18" customHeight="1">
      <c r="A31" s="285"/>
      <c r="B31" s="304"/>
      <c r="C31" s="290"/>
      <c r="D31" s="285"/>
      <c r="E31" s="258"/>
      <c r="F31" s="204"/>
      <c r="G31" s="285"/>
      <c r="H31" s="258"/>
      <c r="I31" s="204"/>
      <c r="J31" s="256" t="s">
        <v>248</v>
      </c>
      <c r="K31" s="257"/>
      <c r="L31" s="335">
        <v>500</v>
      </c>
      <c r="M31" s="462"/>
      <c r="N31" s="311"/>
      <c r="O31" s="258"/>
      <c r="P31" s="307"/>
      <c r="Q31" s="285"/>
      <c r="R31" s="394"/>
      <c r="S31" s="204"/>
    </row>
    <row r="32" spans="1:19" ht="18" customHeight="1">
      <c r="A32" s="285"/>
      <c r="B32" s="304"/>
      <c r="C32" s="204"/>
      <c r="D32" s="285"/>
      <c r="E32" s="258"/>
      <c r="F32" s="204"/>
      <c r="G32" s="285"/>
      <c r="H32" s="258"/>
      <c r="I32" s="204"/>
      <c r="J32" s="256" t="s">
        <v>287</v>
      </c>
      <c r="K32" s="257" t="s">
        <v>286</v>
      </c>
      <c r="L32" s="344">
        <v>260</v>
      </c>
      <c r="M32" s="462"/>
      <c r="N32" s="285"/>
      <c r="O32" s="258"/>
      <c r="P32" s="307"/>
      <c r="Q32" s="285"/>
      <c r="R32" s="394"/>
      <c r="S32" s="204"/>
    </row>
    <row r="33" spans="1:19" ht="18" customHeight="1">
      <c r="A33" s="305"/>
      <c r="B33" s="306"/>
      <c r="C33" s="188"/>
      <c r="D33" s="285"/>
      <c r="E33" s="258"/>
      <c r="F33" s="204"/>
      <c r="G33" s="285"/>
      <c r="H33" s="258"/>
      <c r="I33" s="204"/>
      <c r="J33" s="256"/>
      <c r="K33" s="257"/>
      <c r="L33" s="258"/>
      <c r="M33" s="307"/>
      <c r="N33" s="308"/>
      <c r="O33" s="258"/>
      <c r="P33" s="204"/>
      <c r="Q33" s="285"/>
      <c r="R33" s="394"/>
      <c r="S33" s="204"/>
    </row>
    <row r="34" spans="1:19" ht="18" customHeight="1">
      <c r="A34" s="285"/>
      <c r="B34" s="304"/>
      <c r="C34" s="204"/>
      <c r="D34" s="299"/>
      <c r="E34" s="258"/>
      <c r="F34" s="204"/>
      <c r="G34" s="285"/>
      <c r="H34" s="258"/>
      <c r="I34" s="204"/>
      <c r="J34" s="256"/>
      <c r="K34" s="257"/>
      <c r="L34" s="258"/>
      <c r="M34" s="290"/>
      <c r="N34" s="285"/>
      <c r="O34" s="258"/>
      <c r="P34" s="177"/>
      <c r="Q34" s="285"/>
      <c r="R34" s="394"/>
      <c r="S34" s="204"/>
    </row>
    <row r="35" spans="1:19" ht="18" customHeight="1">
      <c r="A35" s="285"/>
      <c r="B35" s="304"/>
      <c r="C35" s="307"/>
      <c r="D35" s="299"/>
      <c r="E35" s="258"/>
      <c r="F35" s="307"/>
      <c r="G35" s="299"/>
      <c r="H35" s="258"/>
      <c r="I35" s="307"/>
      <c r="J35" s="309"/>
      <c r="K35" s="310"/>
      <c r="L35" s="258"/>
      <c r="M35" s="307"/>
      <c r="N35" s="311"/>
      <c r="O35" s="258"/>
      <c r="P35" s="307"/>
      <c r="Q35" s="299"/>
      <c r="R35" s="394"/>
      <c r="S35" s="204"/>
    </row>
    <row r="36" spans="1:19" ht="18" customHeight="1">
      <c r="A36" s="285"/>
      <c r="B36" s="304"/>
      <c r="C36" s="307"/>
      <c r="D36" s="299"/>
      <c r="E36" s="258"/>
      <c r="F36" s="307"/>
      <c r="G36" s="299"/>
      <c r="H36" s="258"/>
      <c r="I36" s="307"/>
      <c r="J36" s="256"/>
      <c r="K36" s="257"/>
      <c r="L36" s="258"/>
      <c r="M36" s="307"/>
      <c r="N36" s="285"/>
      <c r="O36" s="258"/>
      <c r="P36" s="307"/>
      <c r="Q36" s="299"/>
      <c r="R36" s="394"/>
      <c r="S36" s="204"/>
    </row>
    <row r="37" spans="1:19" ht="18" customHeight="1">
      <c r="A37" s="285" t="s">
        <v>244</v>
      </c>
      <c r="B37" s="304"/>
      <c r="C37" s="307"/>
      <c r="D37" s="285" t="s">
        <v>245</v>
      </c>
      <c r="E37" s="258"/>
      <c r="F37" s="307"/>
      <c r="G37" s="299"/>
      <c r="H37" s="258"/>
      <c r="I37" s="307"/>
      <c r="J37" s="256"/>
      <c r="K37" s="257"/>
      <c r="L37" s="258"/>
      <c r="M37" s="307"/>
      <c r="N37" s="285"/>
      <c r="O37" s="258"/>
      <c r="P37" s="307"/>
      <c r="Q37" s="299"/>
      <c r="R37" s="394"/>
      <c r="S37" s="204"/>
    </row>
    <row r="38" spans="1:19" ht="18" customHeight="1">
      <c r="A38" s="312"/>
      <c r="B38" s="313"/>
      <c r="C38" s="314"/>
      <c r="D38" s="315"/>
      <c r="E38" s="316"/>
      <c r="F38" s="314"/>
      <c r="G38" s="315"/>
      <c r="H38" s="316"/>
      <c r="I38" s="314"/>
      <c r="J38" s="317"/>
      <c r="K38" s="318"/>
      <c r="L38" s="316"/>
      <c r="M38" s="314"/>
      <c r="N38" s="318"/>
      <c r="O38" s="316"/>
      <c r="P38" s="319"/>
      <c r="Q38" s="315"/>
      <c r="R38" s="398"/>
      <c r="S38" s="400"/>
    </row>
    <row r="39" spans="1:19" ht="18" customHeight="1" thickBot="1">
      <c r="A39" s="211" t="s">
        <v>27</v>
      </c>
      <c r="B39" s="212">
        <f>SUM(B30:B38)</f>
        <v>0</v>
      </c>
      <c r="C39" s="213">
        <f>SUM(C30:C38)</f>
        <v>0</v>
      </c>
      <c r="D39" s="211" t="s">
        <v>27</v>
      </c>
      <c r="E39" s="212">
        <f>SUM(E30:E38)</f>
        <v>0</v>
      </c>
      <c r="F39" s="213">
        <f>SUM(F30:F38)</f>
        <v>0</v>
      </c>
      <c r="G39" s="211" t="s">
        <v>27</v>
      </c>
      <c r="H39" s="212">
        <f>SUM(H30:H38)</f>
        <v>930</v>
      </c>
      <c r="I39" s="213">
        <f>SUM(I30:I38)</f>
        <v>0</v>
      </c>
      <c r="J39" s="214" t="s">
        <v>27</v>
      </c>
      <c r="K39" s="215"/>
      <c r="L39" s="212">
        <f>SUM(L30:L38)</f>
        <v>2790</v>
      </c>
      <c r="M39" s="213">
        <f>SUM(M30:M38)</f>
        <v>0</v>
      </c>
      <c r="N39" s="211" t="s">
        <v>27</v>
      </c>
      <c r="O39" s="212">
        <f>SUM(O30:O38)</f>
        <v>0</v>
      </c>
      <c r="P39" s="213">
        <f>SUM(P30:P38)</f>
        <v>0</v>
      </c>
      <c r="Q39" s="211" t="s">
        <v>27</v>
      </c>
      <c r="R39" s="385">
        <f>SUM(R30:R38)</f>
        <v>120</v>
      </c>
      <c r="S39" s="213">
        <f>SUM(S30:S38)</f>
        <v>0</v>
      </c>
    </row>
    <row r="40" spans="1:16" s="401" customFormat="1" ht="15" customHeight="1" thickBot="1">
      <c r="A40" s="440"/>
      <c r="B40" s="441"/>
      <c r="C40" s="442"/>
      <c r="D40" s="443"/>
      <c r="E40" s="441"/>
      <c r="F40" s="442"/>
      <c r="G40" s="443"/>
      <c r="H40" s="441"/>
      <c r="I40" s="442"/>
      <c r="J40" s="443"/>
      <c r="K40" s="443"/>
      <c r="L40" s="441"/>
      <c r="M40" s="442"/>
      <c r="N40" s="443"/>
      <c r="O40" s="441"/>
      <c r="P40" s="442"/>
    </row>
    <row r="41" spans="1:16" s="402" customFormat="1" ht="17.25" customHeight="1" thickBot="1">
      <c r="A41" s="170" t="s">
        <v>616</v>
      </c>
      <c r="B41" s="409"/>
      <c r="C41" s="93" t="s">
        <v>490</v>
      </c>
      <c r="D41" s="163" t="s">
        <v>491</v>
      </c>
      <c r="E41" s="410"/>
      <c r="F41" s="411" t="s">
        <v>6</v>
      </c>
      <c r="G41" s="412">
        <f>B51+E51+H51+L51+O51+R51</f>
        <v>12800</v>
      </c>
      <c r="H41" s="413" t="s">
        <v>7</v>
      </c>
      <c r="I41" s="414">
        <f>C51+F51+I51+M51+P51+S51</f>
        <v>0</v>
      </c>
      <c r="J41" s="74"/>
      <c r="K41" s="74"/>
      <c r="L41" s="415"/>
      <c r="M41" s="416"/>
      <c r="N41" s="417"/>
      <c r="O41" s="416"/>
      <c r="P41" s="416"/>
    </row>
    <row r="42" s="402" customFormat="1" ht="4.5" customHeight="1" thickBot="1"/>
    <row r="43" spans="1:19" s="402" customFormat="1" ht="16.5" customHeight="1">
      <c r="A43" s="418" t="s">
        <v>9</v>
      </c>
      <c r="B43" s="419"/>
      <c r="C43" s="420"/>
      <c r="D43" s="421" t="s">
        <v>10</v>
      </c>
      <c r="E43" s="419"/>
      <c r="F43" s="420"/>
      <c r="G43" s="421" t="s">
        <v>11</v>
      </c>
      <c r="H43" s="419"/>
      <c r="I43" s="420"/>
      <c r="J43" s="421" t="s">
        <v>12</v>
      </c>
      <c r="K43" s="421"/>
      <c r="L43" s="419"/>
      <c r="M43" s="420"/>
      <c r="N43" s="421" t="s">
        <v>13</v>
      </c>
      <c r="O43" s="419"/>
      <c r="P43" s="420"/>
      <c r="Q43" s="421" t="s">
        <v>498</v>
      </c>
      <c r="R43" s="419"/>
      <c r="S43" s="420"/>
    </row>
    <row r="44" spans="1:19" s="402" customFormat="1" ht="16.5" customHeight="1">
      <c r="A44" s="422" t="s">
        <v>14</v>
      </c>
      <c r="B44" s="423" t="s">
        <v>16</v>
      </c>
      <c r="C44" s="424" t="s">
        <v>179</v>
      </c>
      <c r="D44" s="422" t="s">
        <v>14</v>
      </c>
      <c r="E44" s="423" t="s">
        <v>16</v>
      </c>
      <c r="F44" s="424" t="s">
        <v>179</v>
      </c>
      <c r="G44" s="422" t="s">
        <v>14</v>
      </c>
      <c r="H44" s="423" t="s">
        <v>16</v>
      </c>
      <c r="I44" s="424"/>
      <c r="J44" s="425" t="s">
        <v>14</v>
      </c>
      <c r="K44" s="426"/>
      <c r="L44" s="423" t="s">
        <v>16</v>
      </c>
      <c r="M44" s="424" t="s">
        <v>179</v>
      </c>
      <c r="N44" s="422" t="s">
        <v>14</v>
      </c>
      <c r="O44" s="423" t="s">
        <v>16</v>
      </c>
      <c r="P44" s="424" t="s">
        <v>179</v>
      </c>
      <c r="Q44" s="422" t="s">
        <v>14</v>
      </c>
      <c r="R44" s="423" t="s">
        <v>16</v>
      </c>
      <c r="S44" s="424"/>
    </row>
    <row r="45" spans="1:19" s="401" customFormat="1" ht="16.5" customHeight="1">
      <c r="A45" s="285"/>
      <c r="B45" s="286"/>
      <c r="C45" s="427"/>
      <c r="D45" s="439"/>
      <c r="E45" s="287"/>
      <c r="F45" s="427"/>
      <c r="G45" s="285" t="s">
        <v>492</v>
      </c>
      <c r="H45" s="287">
        <v>900</v>
      </c>
      <c r="I45" s="427"/>
      <c r="J45" s="256" t="s">
        <v>492</v>
      </c>
      <c r="K45" s="257" t="s">
        <v>493</v>
      </c>
      <c r="L45" s="287">
        <v>3450</v>
      </c>
      <c r="M45" s="427"/>
      <c r="N45" s="285"/>
      <c r="O45" s="287"/>
      <c r="P45" s="427"/>
      <c r="Q45" s="285" t="s">
        <v>499</v>
      </c>
      <c r="R45" s="394">
        <v>400</v>
      </c>
      <c r="S45" s="290"/>
    </row>
    <row r="46" spans="1:19" s="401" customFormat="1" ht="16.5" customHeight="1">
      <c r="A46" s="285"/>
      <c r="B46" s="286"/>
      <c r="C46" s="427"/>
      <c r="D46" s="285"/>
      <c r="E46" s="287"/>
      <c r="F46" s="427"/>
      <c r="G46" s="285" t="s">
        <v>494</v>
      </c>
      <c r="H46" s="287">
        <v>1000</v>
      </c>
      <c r="I46" s="427"/>
      <c r="J46" s="256" t="s">
        <v>495</v>
      </c>
      <c r="K46" s="257" t="s">
        <v>493</v>
      </c>
      <c r="L46" s="287">
        <v>4070</v>
      </c>
      <c r="M46" s="427"/>
      <c r="N46" s="285"/>
      <c r="O46" s="287"/>
      <c r="P46" s="427"/>
      <c r="Q46" s="285" t="s">
        <v>500</v>
      </c>
      <c r="R46" s="394">
        <v>550</v>
      </c>
      <c r="S46" s="290"/>
    </row>
    <row r="47" spans="1:19" s="401" customFormat="1" ht="16.5" customHeight="1">
      <c r="A47" s="453"/>
      <c r="B47" s="286"/>
      <c r="C47" s="307"/>
      <c r="D47" s="458"/>
      <c r="E47" s="463"/>
      <c r="F47" s="464"/>
      <c r="G47" s="285" t="s">
        <v>496</v>
      </c>
      <c r="H47" s="323">
        <v>250</v>
      </c>
      <c r="I47" s="427"/>
      <c r="J47" s="256" t="s">
        <v>497</v>
      </c>
      <c r="K47" s="257" t="s">
        <v>493</v>
      </c>
      <c r="L47" s="287">
        <v>1580</v>
      </c>
      <c r="M47" s="427"/>
      <c r="N47" s="428"/>
      <c r="O47" s="287"/>
      <c r="P47" s="427"/>
      <c r="Q47" s="285" t="s">
        <v>501</v>
      </c>
      <c r="R47" s="429">
        <v>300</v>
      </c>
      <c r="S47" s="290"/>
    </row>
    <row r="48" spans="1:19" s="401" customFormat="1" ht="16.5" customHeight="1">
      <c r="A48" s="458" t="s">
        <v>492</v>
      </c>
      <c r="B48" s="286"/>
      <c r="C48" s="307"/>
      <c r="D48" s="285" t="s">
        <v>492</v>
      </c>
      <c r="E48" s="287"/>
      <c r="F48" s="307"/>
      <c r="G48" s="430"/>
      <c r="H48" s="287"/>
      <c r="I48" s="427"/>
      <c r="J48" s="256"/>
      <c r="K48" s="299"/>
      <c r="L48" s="323"/>
      <c r="M48" s="427"/>
      <c r="N48" s="285"/>
      <c r="O48" s="323"/>
      <c r="P48" s="427"/>
      <c r="Q48" s="619" t="s">
        <v>639</v>
      </c>
      <c r="R48" s="394">
        <v>300</v>
      </c>
      <c r="S48" s="290"/>
    </row>
    <row r="49" spans="1:19" s="401" customFormat="1" ht="16.5" customHeight="1">
      <c r="A49" s="285" t="s">
        <v>495</v>
      </c>
      <c r="B49" s="286"/>
      <c r="C49" s="307"/>
      <c r="D49" s="285" t="s">
        <v>495</v>
      </c>
      <c r="E49" s="287"/>
      <c r="F49" s="307"/>
      <c r="G49" s="285"/>
      <c r="H49" s="287"/>
      <c r="I49" s="307"/>
      <c r="J49" s="256"/>
      <c r="K49" s="299"/>
      <c r="L49" s="323"/>
      <c r="M49" s="427"/>
      <c r="N49" s="285"/>
      <c r="O49" s="323"/>
      <c r="P49" s="427"/>
      <c r="Q49" s="285"/>
      <c r="R49" s="394"/>
      <c r="S49" s="204"/>
    </row>
    <row r="50" spans="1:19" s="401" customFormat="1" ht="16.5" customHeight="1">
      <c r="A50" s="285" t="s">
        <v>497</v>
      </c>
      <c r="B50" s="286"/>
      <c r="C50" s="307"/>
      <c r="D50" s="285" t="s">
        <v>497</v>
      </c>
      <c r="E50" s="287"/>
      <c r="F50" s="307"/>
      <c r="G50" s="299"/>
      <c r="H50" s="287"/>
      <c r="I50" s="307"/>
      <c r="J50" s="431"/>
      <c r="K50" s="257"/>
      <c r="L50" s="258"/>
      <c r="M50" s="307"/>
      <c r="N50" s="432"/>
      <c r="O50" s="287"/>
      <c r="P50" s="307"/>
      <c r="Q50" s="299"/>
      <c r="R50" s="394"/>
      <c r="S50" s="204"/>
    </row>
    <row r="51" spans="1:19" s="401" customFormat="1" ht="16.5" customHeight="1" thickBot="1">
      <c r="A51" s="433" t="s">
        <v>27</v>
      </c>
      <c r="B51" s="300">
        <f>SUM(B45:B50)</f>
        <v>0</v>
      </c>
      <c r="C51" s="434">
        <f>SUM(C45:C50)</f>
        <v>0</v>
      </c>
      <c r="D51" s="435" t="s">
        <v>27</v>
      </c>
      <c r="E51" s="300">
        <f>SUM(E45:E50)</f>
        <v>0</v>
      </c>
      <c r="F51" s="434">
        <f>SUM(F45:F50)</f>
        <v>0</v>
      </c>
      <c r="G51" s="435" t="s">
        <v>27</v>
      </c>
      <c r="H51" s="300">
        <f>SUM(H45:H50)</f>
        <v>2150</v>
      </c>
      <c r="I51" s="434">
        <f>SUM(I45:I50)</f>
        <v>0</v>
      </c>
      <c r="J51" s="436" t="s">
        <v>27</v>
      </c>
      <c r="K51" s="437"/>
      <c r="L51" s="300">
        <f>SUM(L45:L50)</f>
        <v>9100</v>
      </c>
      <c r="M51" s="434">
        <f>SUM(M45:M50)</f>
        <v>0</v>
      </c>
      <c r="N51" s="435" t="s">
        <v>27</v>
      </c>
      <c r="O51" s="300">
        <f>SUM(O45:O50)</f>
        <v>0</v>
      </c>
      <c r="P51" s="434">
        <f>SUM(P45:P50)</f>
        <v>0</v>
      </c>
      <c r="Q51" s="435" t="s">
        <v>27</v>
      </c>
      <c r="R51" s="397">
        <f>SUM(R45:R50)</f>
        <v>1550</v>
      </c>
      <c r="S51" s="438">
        <f>SUM(S45:S50)</f>
        <v>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3">
    <mergeCell ref="A2:D2"/>
    <mergeCell ref="E2:G2"/>
    <mergeCell ref="J11:K11"/>
  </mergeCells>
  <conditionalFormatting sqref="C8 F8:F23 I8:I23 P8:P23 S8:S23 C30:C38 F30:F38 I30:I38 S30:S38 C45:C50 F45:F50 I45:I50 M45:M50 P45:P50 S45:S50 M20:M23 C10:C23 M8:M18 P30:P38 M30:M38">
    <cfRule type="cellIs" priority="3" dxfId="41" operator="greaterThan" stopIfTrue="1">
      <formula>B8</formula>
    </cfRule>
  </conditionalFormatting>
  <conditionalFormatting sqref="M19">
    <cfRule type="cellIs" priority="2" dxfId="41" operator="greaterThan" stopIfTrue="1">
      <formula>L19</formula>
    </cfRule>
  </conditionalFormatting>
  <conditionalFormatting sqref="C9">
    <cfRule type="cellIs" priority="1" dxfId="41" operator="greaterThan" stopIfTrue="1">
      <formula>B9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70" r:id="rId4"/>
  <headerFooter alignWithMargins="0">
    <oddHeader>&amp;L&amp;"ＭＳ Ｐ明朝,太字"&amp;18折込広告企画書　　　福岡地区・朝倉地区　№７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70" zoomScalePageLayoutView="80" workbookViewId="0" topLeftCell="A1">
      <selection activeCell="K15" sqref="K15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49" t="s">
        <v>117</v>
      </c>
      <c r="B1" s="36"/>
      <c r="C1" s="36"/>
      <c r="D1" s="50" t="s">
        <v>1</v>
      </c>
      <c r="E1" s="37"/>
      <c r="F1" s="38"/>
      <c r="G1" s="50" t="s">
        <v>2</v>
      </c>
      <c r="H1" s="38"/>
      <c r="I1" s="50" t="s">
        <v>118</v>
      </c>
      <c r="J1" s="36"/>
      <c r="K1" s="50" t="s">
        <v>119</v>
      </c>
      <c r="L1" s="39"/>
      <c r="M1" s="1"/>
      <c r="N1" s="1"/>
      <c r="O1" s="1"/>
    </row>
    <row r="2" spans="1:16" ht="33.75" customHeight="1" thickBot="1">
      <c r="A2" s="638">
        <f>'東区・博多区'!A2</f>
        <v>0</v>
      </c>
      <c r="B2" s="639"/>
      <c r="C2" s="640"/>
      <c r="D2" s="625" t="str">
        <f>'東区・博多区'!E2</f>
        <v>令和　　　年　　　月　　　日</v>
      </c>
      <c r="E2" s="636"/>
      <c r="F2" s="637"/>
      <c r="G2" s="35">
        <f>'東区・博多区'!H2</f>
        <v>0</v>
      </c>
      <c r="H2" s="3"/>
      <c r="I2" s="34">
        <f>'東区・博多区'!I2</f>
        <v>0</v>
      </c>
      <c r="J2" s="4"/>
      <c r="K2" s="327"/>
      <c r="L2" s="5"/>
      <c r="M2" s="32"/>
      <c r="N2" s="6"/>
      <c r="O2" s="7"/>
      <c r="P2" s="8"/>
    </row>
    <row r="3" spans="1:16" ht="15" customHeight="1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64" t="s">
        <v>175</v>
      </c>
      <c r="N3" s="64" t="s">
        <v>176</v>
      </c>
      <c r="O3" s="11"/>
      <c r="P3" s="8"/>
    </row>
    <row r="4" spans="1:16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65" t="s">
        <v>177</v>
      </c>
      <c r="N4" s="65" t="s">
        <v>178</v>
      </c>
      <c r="O4" s="11"/>
      <c r="P4" s="8"/>
    </row>
    <row r="5" spans="1:16" ht="3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3"/>
      <c r="N5" s="31"/>
      <c r="O5" s="11"/>
      <c r="P5" s="8"/>
    </row>
    <row r="6" spans="1:15" s="12" customFormat="1" ht="24" customHeight="1">
      <c r="A6" s="56" t="s">
        <v>120</v>
      </c>
      <c r="B6" s="58" t="s">
        <v>9</v>
      </c>
      <c r="C6" s="57"/>
      <c r="D6" s="58" t="s">
        <v>10</v>
      </c>
      <c r="E6" s="57"/>
      <c r="F6" s="58" t="s">
        <v>11</v>
      </c>
      <c r="G6" s="57"/>
      <c r="H6" s="58" t="s">
        <v>12</v>
      </c>
      <c r="I6" s="57"/>
      <c r="J6" s="58" t="s">
        <v>13</v>
      </c>
      <c r="K6" s="57"/>
      <c r="L6" s="374" t="s">
        <v>342</v>
      </c>
      <c r="M6" s="57"/>
      <c r="N6" s="59" t="s">
        <v>121</v>
      </c>
      <c r="O6" s="60"/>
    </row>
    <row r="7" spans="1:15" s="12" customFormat="1" ht="24" customHeight="1">
      <c r="A7" s="70"/>
      <c r="B7" s="71" t="s">
        <v>16</v>
      </c>
      <c r="C7" s="72" t="s">
        <v>179</v>
      </c>
      <c r="D7" s="71" t="s">
        <v>16</v>
      </c>
      <c r="E7" s="72" t="s">
        <v>179</v>
      </c>
      <c r="F7" s="71" t="s">
        <v>16</v>
      </c>
      <c r="G7" s="72" t="s">
        <v>179</v>
      </c>
      <c r="H7" s="71" t="s">
        <v>16</v>
      </c>
      <c r="I7" s="72" t="s">
        <v>179</v>
      </c>
      <c r="J7" s="71" t="s">
        <v>16</v>
      </c>
      <c r="K7" s="72" t="s">
        <v>179</v>
      </c>
      <c r="L7" s="71" t="s">
        <v>16</v>
      </c>
      <c r="M7" s="72" t="s">
        <v>179</v>
      </c>
      <c r="N7" s="71" t="s">
        <v>16</v>
      </c>
      <c r="O7" s="73" t="s">
        <v>179</v>
      </c>
    </row>
    <row r="8" spans="1:15" ht="24" customHeight="1">
      <c r="A8" s="66" t="s">
        <v>122</v>
      </c>
      <c r="B8" s="67">
        <f>'東区・博多区'!B38</f>
        <v>7890</v>
      </c>
      <c r="C8" s="68">
        <f>'東区・博多区'!C38</f>
        <v>0</v>
      </c>
      <c r="D8" s="67">
        <f>'東区・博多区'!E38</f>
        <v>5380</v>
      </c>
      <c r="E8" s="68">
        <f>'東区・博多区'!F38</f>
        <v>0</v>
      </c>
      <c r="F8" s="67">
        <f>'東区・博多区'!H38</f>
        <v>9570</v>
      </c>
      <c r="G8" s="68">
        <f>'東区・博多区'!I38</f>
        <v>0</v>
      </c>
      <c r="H8" s="67">
        <f>'東区・博多区'!L38</f>
        <v>19790</v>
      </c>
      <c r="I8" s="68">
        <f>'東区・博多区'!M38</f>
        <v>0</v>
      </c>
      <c r="J8" s="67">
        <f>'東区・博多区'!O38</f>
        <v>2570</v>
      </c>
      <c r="K8" s="68">
        <f>'東区・博多区'!P38</f>
        <v>0</v>
      </c>
      <c r="L8" s="408">
        <f>'東区・博多区'!R38</f>
        <v>13450</v>
      </c>
      <c r="M8" s="68">
        <f>'東区・博多区'!S38</f>
        <v>0</v>
      </c>
      <c r="N8" s="67">
        <f aca="true" t="shared" si="0" ref="N8:O14">SUM(B8+D8+F8+H8+J8+L8)</f>
        <v>58650</v>
      </c>
      <c r="O8" s="69">
        <f t="shared" si="0"/>
        <v>0</v>
      </c>
    </row>
    <row r="9" spans="1:15" ht="24" customHeight="1">
      <c r="A9" s="54" t="s">
        <v>123</v>
      </c>
      <c r="B9" s="40">
        <f>'東区・博多区'!B61</f>
        <v>1790</v>
      </c>
      <c r="C9" s="13">
        <f>'東区・博多区'!C61</f>
        <v>0</v>
      </c>
      <c r="D9" s="40">
        <f>'東区・博多区'!E61</f>
        <v>1490</v>
      </c>
      <c r="E9" s="13">
        <f>'東区・博多区'!F61</f>
        <v>0</v>
      </c>
      <c r="F9" s="40">
        <f>'東区・博多区'!H61</f>
        <v>6790</v>
      </c>
      <c r="G9" s="13">
        <f>'東区・博多区'!I61</f>
        <v>0</v>
      </c>
      <c r="H9" s="40">
        <f>'東区・博多区'!L61</f>
        <v>12560</v>
      </c>
      <c r="I9" s="13">
        <f>'東区・博多区'!M61</f>
        <v>0</v>
      </c>
      <c r="J9" s="40">
        <f>'東区・博多区'!O61</f>
        <v>4480</v>
      </c>
      <c r="K9" s="13">
        <f>'東区・博多区'!P61</f>
        <v>0</v>
      </c>
      <c r="L9" s="368">
        <f>'東区・博多区'!R61</f>
        <v>5840</v>
      </c>
      <c r="M9" s="13">
        <f>'東区・博多区'!S61</f>
        <v>0</v>
      </c>
      <c r="N9" s="40">
        <f t="shared" si="0"/>
        <v>32950</v>
      </c>
      <c r="O9" s="15">
        <f t="shared" si="0"/>
        <v>0</v>
      </c>
    </row>
    <row r="10" spans="1:15" ht="24" customHeight="1">
      <c r="A10" s="54" t="s">
        <v>124</v>
      </c>
      <c r="B10" s="40">
        <f>'中央区・西区'!B24</f>
        <v>2990</v>
      </c>
      <c r="C10" s="13">
        <f>'中央区・西区'!C24</f>
        <v>0</v>
      </c>
      <c r="D10" s="40">
        <f>'中央区・西区'!E24</f>
        <v>1860</v>
      </c>
      <c r="E10" s="13">
        <f>'中央区・西区'!F24</f>
        <v>0</v>
      </c>
      <c r="F10" s="40">
        <f>'中央区・西区'!H24</f>
        <v>5400</v>
      </c>
      <c r="G10" s="13">
        <f>'中央区・西区'!I24</f>
        <v>0</v>
      </c>
      <c r="H10" s="40">
        <f>'中央区・西区'!L24</f>
        <v>12700</v>
      </c>
      <c r="I10" s="13">
        <f>'中央区・西区'!M24</f>
        <v>0</v>
      </c>
      <c r="J10" s="40">
        <f>'中央区・西区'!O24</f>
        <v>4940</v>
      </c>
      <c r="K10" s="13">
        <f>'中央区・西区'!P24</f>
        <v>0</v>
      </c>
      <c r="L10" s="368">
        <f>'中央区・西区'!R24</f>
        <v>5510</v>
      </c>
      <c r="M10" s="13">
        <f>'中央区・西区'!S24</f>
        <v>0</v>
      </c>
      <c r="N10" s="40">
        <f t="shared" si="0"/>
        <v>33400</v>
      </c>
      <c r="O10" s="15">
        <f t="shared" si="0"/>
        <v>0</v>
      </c>
    </row>
    <row r="11" spans="1:15" ht="24" customHeight="1">
      <c r="A11" s="54" t="s">
        <v>125</v>
      </c>
      <c r="B11" s="40">
        <f>'中央区・西区'!B50</f>
        <v>2550</v>
      </c>
      <c r="C11" s="13">
        <f>'中央区・西区'!C50</f>
        <v>0</v>
      </c>
      <c r="D11" s="40">
        <f>'中央区・西区'!E50</f>
        <v>2700</v>
      </c>
      <c r="E11" s="13">
        <f>'中央区・西区'!F50</f>
        <v>0</v>
      </c>
      <c r="F11" s="40">
        <f>'中央区・西区'!H50</f>
        <v>6030</v>
      </c>
      <c r="G11" s="13">
        <f>'中央区・西区'!I50</f>
        <v>0</v>
      </c>
      <c r="H11" s="40">
        <f>'中央区・西区'!L50</f>
        <v>15130</v>
      </c>
      <c r="I11" s="13">
        <f>'中央区・西区'!M50</f>
        <v>0</v>
      </c>
      <c r="J11" s="40">
        <f>'中央区・西区'!O50</f>
        <v>1890</v>
      </c>
      <c r="K11" s="13">
        <f>'中央区・西区'!P50</f>
        <v>0</v>
      </c>
      <c r="L11" s="368">
        <f>'中央区・西区'!R50</f>
        <v>4080</v>
      </c>
      <c r="M11" s="13">
        <f>'中央区・西区'!S50</f>
        <v>0</v>
      </c>
      <c r="N11" s="40">
        <f t="shared" si="0"/>
        <v>32380</v>
      </c>
      <c r="O11" s="15">
        <f t="shared" si="0"/>
        <v>0</v>
      </c>
    </row>
    <row r="12" spans="1:15" ht="24" customHeight="1">
      <c r="A12" s="54" t="s">
        <v>126</v>
      </c>
      <c r="B12" s="40">
        <f>'城南区・早良区'!B25</f>
        <v>2750</v>
      </c>
      <c r="C12" s="13">
        <f>'城南区・早良区'!C25</f>
        <v>0</v>
      </c>
      <c r="D12" s="40">
        <f>'城南区・早良区'!E25</f>
        <v>1400</v>
      </c>
      <c r="E12" s="13">
        <f>'城南区・早良区'!F25</f>
        <v>0</v>
      </c>
      <c r="F12" s="40">
        <f>'城南区・早良区'!H25</f>
        <v>3210</v>
      </c>
      <c r="G12" s="13">
        <f>'城南区・早良区'!I25</f>
        <v>0</v>
      </c>
      <c r="H12" s="40">
        <f>'城南区・早良区'!L25</f>
        <v>9970</v>
      </c>
      <c r="I12" s="13">
        <f>'城南区・早良区'!M25</f>
        <v>0</v>
      </c>
      <c r="J12" s="40">
        <f>'城南区・早良区'!O25</f>
        <v>900</v>
      </c>
      <c r="K12" s="13">
        <f>'城南区・早良区'!P25</f>
        <v>0</v>
      </c>
      <c r="L12" s="368">
        <f>'城南区・早良区'!R25</f>
        <v>4240</v>
      </c>
      <c r="M12" s="13">
        <f>'城南区・早良区'!S25</f>
        <v>0</v>
      </c>
      <c r="N12" s="40">
        <f t="shared" si="0"/>
        <v>22470</v>
      </c>
      <c r="O12" s="15">
        <f t="shared" si="0"/>
        <v>0</v>
      </c>
    </row>
    <row r="13" spans="1:15" ht="24" customHeight="1">
      <c r="A13" s="54" t="s">
        <v>127</v>
      </c>
      <c r="B13" s="40">
        <f>'城南区・早良区'!B57</f>
        <v>3020</v>
      </c>
      <c r="C13" s="13">
        <f>'城南区・早良区'!C57</f>
        <v>0</v>
      </c>
      <c r="D13" s="40">
        <f>'城南区・早良区'!E57</f>
        <v>4100</v>
      </c>
      <c r="E13" s="13">
        <f>'城南区・早良区'!F57</f>
        <v>0</v>
      </c>
      <c r="F13" s="40">
        <f>'城南区・早良区'!H57</f>
        <v>7060</v>
      </c>
      <c r="G13" s="13">
        <f>'城南区・早良区'!I57</f>
        <v>0</v>
      </c>
      <c r="H13" s="40">
        <f>'城南区・早良区'!L57</f>
        <v>15940</v>
      </c>
      <c r="I13" s="13">
        <f>'城南区・早良区'!M57</f>
        <v>0</v>
      </c>
      <c r="J13" s="40">
        <f>'城南区・早良区'!O57</f>
        <v>3210</v>
      </c>
      <c r="K13" s="13">
        <f>'城南区・早良区'!P57</f>
        <v>0</v>
      </c>
      <c r="L13" s="368">
        <f>'城南区・早良区'!R57</f>
        <v>9500</v>
      </c>
      <c r="M13" s="13">
        <f>'城南区・早良区'!S57</f>
        <v>0</v>
      </c>
      <c r="N13" s="40">
        <f t="shared" si="0"/>
        <v>42830</v>
      </c>
      <c r="O13" s="15">
        <f t="shared" si="0"/>
        <v>0</v>
      </c>
    </row>
    <row r="14" spans="1:15" ht="24" customHeight="1">
      <c r="A14" s="54" t="s">
        <v>128</v>
      </c>
      <c r="B14" s="40">
        <f>'南区・春日・大野城'!B35</f>
        <v>3720</v>
      </c>
      <c r="C14" s="13">
        <f>'南区・春日・大野城'!C35</f>
        <v>0</v>
      </c>
      <c r="D14" s="40">
        <f>'南区・春日・大野城'!E35</f>
        <v>5240</v>
      </c>
      <c r="E14" s="13">
        <f>'南区・春日・大野城'!F35</f>
        <v>0</v>
      </c>
      <c r="F14" s="40">
        <f>'南区・春日・大野城'!H35</f>
        <v>6430</v>
      </c>
      <c r="G14" s="13">
        <f>'南区・春日・大野城'!I35</f>
        <v>0</v>
      </c>
      <c r="H14" s="40">
        <f>'南区・春日・大野城'!L35</f>
        <v>18240</v>
      </c>
      <c r="I14" s="13">
        <f>'南区・春日・大野城'!M35</f>
        <v>0</v>
      </c>
      <c r="J14" s="40">
        <f>'南区・春日・大野城'!O35</f>
        <v>1990</v>
      </c>
      <c r="K14" s="13">
        <f>'南区・春日・大野城'!P35</f>
        <v>0</v>
      </c>
      <c r="L14" s="368">
        <f>'南区・春日・大野城'!R35</f>
        <v>10340</v>
      </c>
      <c r="M14" s="13">
        <f>'南区・春日・大野城'!S35</f>
        <v>0</v>
      </c>
      <c r="N14" s="40">
        <f t="shared" si="0"/>
        <v>45960</v>
      </c>
      <c r="O14" s="15">
        <f t="shared" si="0"/>
        <v>0</v>
      </c>
    </row>
    <row r="15" spans="1:15" ht="24" customHeight="1">
      <c r="A15" s="52"/>
      <c r="B15" s="41"/>
      <c r="C15" s="16"/>
      <c r="D15" s="41"/>
      <c r="E15" s="16"/>
      <c r="F15" s="41"/>
      <c r="G15" s="16"/>
      <c r="H15" s="41"/>
      <c r="I15" s="16"/>
      <c r="J15" s="41"/>
      <c r="K15" s="16"/>
      <c r="L15" s="369"/>
      <c r="M15" s="16"/>
      <c r="N15" s="41"/>
      <c r="O15" s="17"/>
    </row>
    <row r="16" spans="1:15" s="20" customFormat="1" ht="24" customHeight="1" thickBot="1">
      <c r="A16" s="61" t="s">
        <v>129</v>
      </c>
      <c r="B16" s="42">
        <f aca="true" t="shared" si="1" ref="B16:M16">SUM(B8:B14)</f>
        <v>24710</v>
      </c>
      <c r="C16" s="18">
        <f t="shared" si="1"/>
        <v>0</v>
      </c>
      <c r="D16" s="42">
        <f t="shared" si="1"/>
        <v>22170</v>
      </c>
      <c r="E16" s="18">
        <f t="shared" si="1"/>
        <v>0</v>
      </c>
      <c r="F16" s="42">
        <f t="shared" si="1"/>
        <v>44490</v>
      </c>
      <c r="G16" s="18">
        <f t="shared" si="1"/>
        <v>0</v>
      </c>
      <c r="H16" s="42">
        <f t="shared" si="1"/>
        <v>104330</v>
      </c>
      <c r="I16" s="18">
        <f t="shared" si="1"/>
        <v>0</v>
      </c>
      <c r="J16" s="42">
        <f t="shared" si="1"/>
        <v>19980</v>
      </c>
      <c r="K16" s="18">
        <f t="shared" si="1"/>
        <v>0</v>
      </c>
      <c r="L16" s="370">
        <f t="shared" si="1"/>
        <v>52960</v>
      </c>
      <c r="M16" s="18">
        <f t="shared" si="1"/>
        <v>0</v>
      </c>
      <c r="N16" s="42">
        <f>SUM(B16+D16+F16+H16+J16+L16)</f>
        <v>268640</v>
      </c>
      <c r="O16" s="19">
        <f>SUM(C16+E16+G16+I16+K16+M16)</f>
        <v>0</v>
      </c>
    </row>
    <row r="17" spans="1:15" s="22" customFormat="1" ht="7.5" customHeight="1" thickBot="1">
      <c r="A17" s="3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371"/>
      <c r="M17" s="371"/>
      <c r="N17" s="21"/>
      <c r="O17" s="21"/>
    </row>
    <row r="18" spans="1:15" ht="24" customHeight="1">
      <c r="A18" s="55" t="s">
        <v>130</v>
      </c>
      <c r="B18" s="44">
        <f>'南区・春日・大野城'!B53</f>
        <v>1600</v>
      </c>
      <c r="C18" s="23">
        <f>'南区・春日・大野城'!C53</f>
        <v>0</v>
      </c>
      <c r="D18" s="44">
        <f>'南区・春日・大野城'!E53</f>
        <v>2120</v>
      </c>
      <c r="E18" s="23">
        <f>'南区・春日・大野城'!F53</f>
        <v>0</v>
      </c>
      <c r="F18" s="44">
        <f>'南区・春日・大野城'!H53</f>
        <v>3040</v>
      </c>
      <c r="G18" s="23">
        <f>'南区・春日・大野城'!I53</f>
        <v>0</v>
      </c>
      <c r="H18" s="44">
        <f>'南区・春日・大野城'!L53</f>
        <v>7790</v>
      </c>
      <c r="I18" s="23">
        <f>'南区・春日・大野城'!M53</f>
        <v>0</v>
      </c>
      <c r="J18" s="44">
        <f>'南区・春日・大野城'!O53</f>
        <v>680</v>
      </c>
      <c r="K18" s="23">
        <f>'南区・春日・大野城'!P53</f>
        <v>0</v>
      </c>
      <c r="L18" s="372">
        <f>'南区・春日・大野城'!R53</f>
        <v>1750</v>
      </c>
      <c r="M18" s="23">
        <f>'南区・春日・大野城'!S53</f>
        <v>0</v>
      </c>
      <c r="N18" s="47">
        <f aca="true" t="shared" si="2" ref="N18:N31">SUM(B18+D18+F18+H18+J18+L18)</f>
        <v>16980</v>
      </c>
      <c r="O18" s="24">
        <f aca="true" t="shared" si="3" ref="O18:O31">SUM(C18+E18+G18+I18+K18+M18)</f>
        <v>0</v>
      </c>
    </row>
    <row r="19" spans="1:15" ht="24" customHeight="1">
      <c r="A19" s="54" t="s">
        <v>131</v>
      </c>
      <c r="B19" s="40">
        <f>'南区・春日・大野城'!B71</f>
        <v>2450</v>
      </c>
      <c r="C19" s="13">
        <f>'南区・春日・大野城'!C71</f>
        <v>0</v>
      </c>
      <c r="D19" s="40">
        <f>'南区・春日・大野城'!E71</f>
        <v>2550</v>
      </c>
      <c r="E19" s="13">
        <f>'南区・春日・大野城'!F71</f>
        <v>0</v>
      </c>
      <c r="F19" s="40">
        <f>'南区・春日・大野城'!H71</f>
        <v>6550</v>
      </c>
      <c r="G19" s="13">
        <f>'南区・春日・大野城'!I71</f>
        <v>0</v>
      </c>
      <c r="H19" s="40">
        <f>'南区・春日・大野城'!L71</f>
        <v>6820</v>
      </c>
      <c r="I19" s="13">
        <f>'南区・春日・大野城'!M71</f>
        <v>0</v>
      </c>
      <c r="J19" s="40">
        <f>'南区・春日・大野城'!O71</f>
        <v>1060</v>
      </c>
      <c r="K19" s="13">
        <f>'南区・春日・大野城'!P71</f>
        <v>0</v>
      </c>
      <c r="L19" s="368">
        <f>'南区・春日・大野城'!R71</f>
        <v>3470</v>
      </c>
      <c r="M19" s="13">
        <f>'南区・春日・大野城'!S71</f>
        <v>0</v>
      </c>
      <c r="N19" s="48">
        <f t="shared" si="2"/>
        <v>22900</v>
      </c>
      <c r="O19" s="15">
        <f t="shared" si="3"/>
        <v>0</v>
      </c>
    </row>
    <row r="20" spans="1:15" ht="24" customHeight="1">
      <c r="A20" s="54" t="s">
        <v>132</v>
      </c>
      <c r="B20" s="40">
        <f>'筑紫野・太宰府・那珂川・粕屋'!B19</f>
        <v>2350</v>
      </c>
      <c r="C20" s="13">
        <f>'筑紫野・太宰府・那珂川・粕屋'!C19</f>
        <v>0</v>
      </c>
      <c r="D20" s="40">
        <f>'筑紫野・太宰府・那珂川・粕屋'!E19</f>
        <v>0</v>
      </c>
      <c r="E20" s="13">
        <f>'筑紫野・太宰府・那珂川・粕屋'!F19</f>
        <v>0</v>
      </c>
      <c r="F20" s="40">
        <f>'筑紫野・太宰府・那珂川・粕屋'!H19</f>
        <v>4300</v>
      </c>
      <c r="G20" s="13">
        <f>'筑紫野・太宰府・那珂川・粕屋'!I19</f>
        <v>0</v>
      </c>
      <c r="H20" s="40">
        <f>'筑紫野・太宰府・那珂川・粕屋'!L19</f>
        <v>12760</v>
      </c>
      <c r="I20" s="13">
        <f>'筑紫野・太宰府・那珂川・粕屋'!M19</f>
        <v>0</v>
      </c>
      <c r="J20" s="40">
        <f>'筑紫野・太宰府・那珂川・粕屋'!O19</f>
        <v>890</v>
      </c>
      <c r="K20" s="13">
        <f>'筑紫野・太宰府・那珂川・粕屋'!P19</f>
        <v>0</v>
      </c>
      <c r="L20" s="368">
        <f>'筑紫野・太宰府・那珂川・粕屋'!R19</f>
        <v>3300</v>
      </c>
      <c r="M20" s="13">
        <f>'筑紫野・太宰府・那珂川・粕屋'!S19</f>
        <v>0</v>
      </c>
      <c r="N20" s="48">
        <f t="shared" si="2"/>
        <v>23600</v>
      </c>
      <c r="O20" s="15">
        <f t="shared" si="3"/>
        <v>0</v>
      </c>
    </row>
    <row r="21" spans="1:15" ht="24" customHeight="1">
      <c r="A21" s="54" t="s">
        <v>153</v>
      </c>
      <c r="B21" s="40">
        <f>'筑紫野・太宰府・那珂川・粕屋'!B34</f>
        <v>1250</v>
      </c>
      <c r="C21" s="13">
        <f>'筑紫野・太宰府・那珂川・粕屋'!C34</f>
        <v>0</v>
      </c>
      <c r="D21" s="40">
        <f>'筑紫野・太宰府・那珂川・粕屋'!E34</f>
        <v>450</v>
      </c>
      <c r="E21" s="13">
        <f>'筑紫野・太宰府・那珂川・粕屋'!F34</f>
        <v>0</v>
      </c>
      <c r="F21" s="40">
        <f>'筑紫野・太宰府・那珂川・粕屋'!H34</f>
        <v>1400</v>
      </c>
      <c r="G21" s="13">
        <f>'筑紫野・太宰府・那珂川・粕屋'!I34</f>
        <v>0</v>
      </c>
      <c r="H21" s="40">
        <f>'筑紫野・太宰府・那珂川・粕屋'!L34</f>
        <v>6730</v>
      </c>
      <c r="I21" s="13">
        <f>'筑紫野・太宰府・那珂川・粕屋'!M34</f>
        <v>0</v>
      </c>
      <c r="J21" s="40">
        <f>'筑紫野・太宰府・那珂川・粕屋'!O34</f>
        <v>520</v>
      </c>
      <c r="K21" s="13">
        <f>'筑紫野・太宰府・那珂川・粕屋'!P34</f>
        <v>0</v>
      </c>
      <c r="L21" s="368">
        <f>'筑紫野・太宰府・那珂川・粕屋'!R34</f>
        <v>4020</v>
      </c>
      <c r="M21" s="13">
        <f>'筑紫野・太宰府・那珂川・粕屋'!S34</f>
        <v>0</v>
      </c>
      <c r="N21" s="48">
        <f t="shared" si="2"/>
        <v>14370</v>
      </c>
      <c r="O21" s="15">
        <f t="shared" si="3"/>
        <v>0</v>
      </c>
    </row>
    <row r="22" spans="1:15" ht="24" customHeight="1">
      <c r="A22" s="54" t="s">
        <v>299</v>
      </c>
      <c r="B22" s="40">
        <f>'筑紫野・太宰府・那珂川・粕屋'!B45</f>
        <v>500</v>
      </c>
      <c r="C22" s="13">
        <f>'筑紫野・太宰府・那珂川・粕屋'!C45</f>
        <v>0</v>
      </c>
      <c r="D22" s="40">
        <f>'筑紫野・太宰府・那珂川・粕屋'!E45</f>
        <v>490</v>
      </c>
      <c r="E22" s="13">
        <f>'筑紫野・太宰府・那珂川・粕屋'!F45</f>
        <v>0</v>
      </c>
      <c r="F22" s="40">
        <f>'筑紫野・太宰府・那珂川・粕屋'!H45</f>
        <v>750</v>
      </c>
      <c r="G22" s="13">
        <f>'筑紫野・太宰府・那珂川・粕屋'!I45</f>
        <v>0</v>
      </c>
      <c r="H22" s="40">
        <f>'筑紫野・太宰府・那珂川・粕屋'!L45</f>
        <v>3900</v>
      </c>
      <c r="I22" s="13">
        <f>'筑紫野・太宰府・那珂川・粕屋'!M45</f>
        <v>0</v>
      </c>
      <c r="J22" s="40">
        <f>'筑紫野・太宰府・那珂川・粕屋'!O45</f>
        <v>210</v>
      </c>
      <c r="K22" s="13">
        <f>'筑紫野・太宰府・那珂川・粕屋'!P45</f>
        <v>0</v>
      </c>
      <c r="L22" s="368">
        <f>'筑紫野・太宰府・那珂川・粕屋'!R45</f>
        <v>550</v>
      </c>
      <c r="M22" s="13">
        <f>'筑紫野・太宰府・那珂川・粕屋'!S45</f>
        <v>0</v>
      </c>
      <c r="N22" s="48">
        <f t="shared" si="2"/>
        <v>6400</v>
      </c>
      <c r="O22" s="15">
        <f t="shared" si="3"/>
        <v>0</v>
      </c>
    </row>
    <row r="23" spans="1:15" ht="24" customHeight="1">
      <c r="A23" s="54" t="s">
        <v>164</v>
      </c>
      <c r="B23" s="40">
        <f>'筑紫野・太宰府・那珂川・粕屋'!B72</f>
        <v>4410</v>
      </c>
      <c r="C23" s="13">
        <f>'筑紫野・太宰府・那珂川・粕屋'!C72</f>
        <v>0</v>
      </c>
      <c r="D23" s="40">
        <f>'筑紫野・太宰府・那珂川・粕屋'!E72</f>
        <v>420</v>
      </c>
      <c r="E23" s="13">
        <f>'筑紫野・太宰府・那珂川・粕屋'!F72</f>
        <v>0</v>
      </c>
      <c r="F23" s="40">
        <f>'筑紫野・太宰府・那珂川・粕屋'!H72</f>
        <v>4620</v>
      </c>
      <c r="G23" s="13">
        <f>'筑紫野・太宰府・那珂川・粕屋'!I72</f>
        <v>0</v>
      </c>
      <c r="H23" s="40">
        <f>'筑紫野・太宰府・那珂川・粕屋'!L72</f>
        <v>19140</v>
      </c>
      <c r="I23" s="13">
        <f>'筑紫野・太宰府・那珂川・粕屋'!M72</f>
        <v>0</v>
      </c>
      <c r="J23" s="40">
        <f>'筑紫野・太宰府・那珂川・粕屋'!O72</f>
        <v>1250</v>
      </c>
      <c r="K23" s="13">
        <f>'筑紫野・太宰府・那珂川・粕屋'!P72</f>
        <v>0</v>
      </c>
      <c r="L23" s="368">
        <f>'筑紫野・太宰府・那珂川・粕屋'!R72</f>
        <v>5990</v>
      </c>
      <c r="M23" s="13">
        <f>'筑紫野・太宰府・那珂川・粕屋'!S72</f>
        <v>0</v>
      </c>
      <c r="N23" s="48">
        <f t="shared" si="2"/>
        <v>35830</v>
      </c>
      <c r="O23" s="15">
        <f t="shared" si="3"/>
        <v>0</v>
      </c>
    </row>
    <row r="24" spans="1:15" ht="24" customHeight="1">
      <c r="A24" s="54" t="s">
        <v>165</v>
      </c>
      <c r="B24" s="40">
        <f>'古賀・宗像・福津・糸島'!B14</f>
        <v>2100</v>
      </c>
      <c r="C24" s="13">
        <f>'古賀・宗像・福津・糸島'!C14</f>
        <v>0</v>
      </c>
      <c r="D24" s="40">
        <f>'古賀・宗像・福津・糸島'!E14</f>
        <v>1450</v>
      </c>
      <c r="E24" s="13">
        <f>'古賀・宗像・福津・糸島'!F14</f>
        <v>0</v>
      </c>
      <c r="F24" s="40">
        <f>'古賀・宗像・福津・糸島'!H14</f>
        <v>1300</v>
      </c>
      <c r="G24" s="13">
        <f>'古賀・宗像・福津・糸島'!I14</f>
        <v>0</v>
      </c>
      <c r="H24" s="40">
        <f>'古賀・宗像・福津・糸島'!L14</f>
        <v>4670</v>
      </c>
      <c r="I24" s="13">
        <f>'古賀・宗像・福津・糸島'!M14</f>
        <v>0</v>
      </c>
      <c r="J24" s="40">
        <f>'古賀・宗像・福津・糸島'!O14</f>
        <v>360</v>
      </c>
      <c r="K24" s="13">
        <f>'古賀・宗像・福津・糸島'!P14</f>
        <v>0</v>
      </c>
      <c r="L24" s="368">
        <f>'古賀・宗像・福津・糸島'!R14</f>
        <v>1810</v>
      </c>
      <c r="M24" s="13">
        <f>'古賀・宗像・福津・糸島'!S14</f>
        <v>0</v>
      </c>
      <c r="N24" s="48">
        <f t="shared" si="2"/>
        <v>11690</v>
      </c>
      <c r="O24" s="15">
        <f t="shared" si="3"/>
        <v>0</v>
      </c>
    </row>
    <row r="25" spans="1:15" ht="24" customHeight="1">
      <c r="A25" s="54" t="s">
        <v>154</v>
      </c>
      <c r="B25" s="40">
        <f>'古賀・宗像・福津・糸島'!B29</f>
        <v>7150</v>
      </c>
      <c r="C25" s="13">
        <f>'古賀・宗像・福津・糸島'!C29</f>
        <v>0</v>
      </c>
      <c r="D25" s="40">
        <f>'古賀・宗像・福津・糸島'!E29</f>
        <v>3290</v>
      </c>
      <c r="E25" s="13">
        <f>'古賀・宗像・福津・糸島'!F29</f>
        <v>0</v>
      </c>
      <c r="F25" s="40">
        <f>'古賀・宗像・福津・糸島'!H29</f>
        <v>4380</v>
      </c>
      <c r="G25" s="13">
        <f>'古賀・宗像・福津・糸島'!I29</f>
        <v>0</v>
      </c>
      <c r="H25" s="40">
        <f>'古賀・宗像・福津・糸島'!L29</f>
        <v>5270</v>
      </c>
      <c r="I25" s="13">
        <f>'古賀・宗像・福津・糸島'!M29</f>
        <v>0</v>
      </c>
      <c r="J25" s="40">
        <f>'古賀・宗像・福津・糸島'!O29</f>
        <v>560</v>
      </c>
      <c r="K25" s="13">
        <f>'古賀・宗像・福津・糸島'!P29</f>
        <v>0</v>
      </c>
      <c r="L25" s="368">
        <f>'古賀・宗像・福津・糸島'!R29</f>
        <v>1890</v>
      </c>
      <c r="M25" s="13">
        <f>'古賀・宗像・福津・糸島'!S29</f>
        <v>0</v>
      </c>
      <c r="N25" s="48">
        <f t="shared" si="2"/>
        <v>22540</v>
      </c>
      <c r="O25" s="15">
        <f t="shared" si="3"/>
        <v>0</v>
      </c>
    </row>
    <row r="26" spans="1:15" ht="24.75" customHeight="1">
      <c r="A26" s="54" t="s">
        <v>181</v>
      </c>
      <c r="B26" s="40">
        <f>'古賀・宗像・福津・糸島'!B43</f>
        <v>2850</v>
      </c>
      <c r="C26" s="13">
        <f>'古賀・宗像・福津・糸島'!C43</f>
        <v>0</v>
      </c>
      <c r="D26" s="40">
        <f>'古賀・宗像・福津・糸島'!E43</f>
        <v>2090</v>
      </c>
      <c r="E26" s="13">
        <f>'古賀・宗像・福津・糸島'!F43</f>
        <v>0</v>
      </c>
      <c r="F26" s="40">
        <f>'古賀・宗像・福津・糸島'!H43</f>
        <v>2810</v>
      </c>
      <c r="G26" s="13">
        <f>'古賀・宗像・福津・糸島'!I43</f>
        <v>0</v>
      </c>
      <c r="H26" s="40">
        <f>'古賀・宗像・福津・糸島'!L43</f>
        <v>4860</v>
      </c>
      <c r="I26" s="13">
        <f>'古賀・宗像・福津・糸島'!M43</f>
        <v>0</v>
      </c>
      <c r="J26" s="40">
        <f>'古賀・宗像・福津・糸島'!O43</f>
        <v>400</v>
      </c>
      <c r="K26" s="13">
        <f>'古賀・宗像・福津・糸島'!P43</f>
        <v>0</v>
      </c>
      <c r="L26" s="368">
        <f>'古賀・宗像・福津・糸島'!R43</f>
        <v>1200</v>
      </c>
      <c r="M26" s="13">
        <f>'古賀・宗像・福津・糸島'!S43</f>
        <v>0</v>
      </c>
      <c r="N26" s="48">
        <f t="shared" si="2"/>
        <v>14210</v>
      </c>
      <c r="O26" s="15">
        <f t="shared" si="3"/>
        <v>0</v>
      </c>
    </row>
    <row r="27" spans="1:15" ht="24" customHeight="1">
      <c r="A27" s="54" t="s">
        <v>201</v>
      </c>
      <c r="B27" s="40">
        <f>'古賀・宗像・福津・糸島'!B66</f>
        <v>0</v>
      </c>
      <c r="C27" s="13">
        <f>'古賀・宗像・福津・糸島'!C66</f>
        <v>0</v>
      </c>
      <c r="D27" s="40">
        <f>'古賀・宗像・福津・糸島'!E66</f>
        <v>0</v>
      </c>
      <c r="E27" s="13">
        <f>'古賀・宗像・福津・糸島'!F66</f>
        <v>0</v>
      </c>
      <c r="F27" s="40">
        <f>'古賀・宗像・福津・糸島'!H66</f>
        <v>1290</v>
      </c>
      <c r="G27" s="13">
        <f>'古賀・宗像・福津・糸島'!I66</f>
        <v>0</v>
      </c>
      <c r="H27" s="40">
        <f>'古賀・宗像・福津・糸島'!L66</f>
        <v>12100</v>
      </c>
      <c r="I27" s="13">
        <f>'古賀・宗像・福津・糸島'!M66</f>
        <v>0</v>
      </c>
      <c r="J27" s="40">
        <f>'古賀・宗像・福津・糸島'!O66</f>
        <v>500</v>
      </c>
      <c r="K27" s="13">
        <f>'古賀・宗像・福津・糸島'!P66</f>
        <v>0</v>
      </c>
      <c r="L27" s="368">
        <f>'古賀・宗像・福津・糸島'!R66</f>
        <v>1050</v>
      </c>
      <c r="M27" s="13">
        <f>'古賀・宗像・福津・糸島'!S66</f>
        <v>0</v>
      </c>
      <c r="N27" s="48">
        <f aca="true" t="shared" si="4" ref="N27:O30">SUM(B27+D27+F27+H27+J27+L27)</f>
        <v>14940</v>
      </c>
      <c r="O27" s="15">
        <f t="shared" si="4"/>
        <v>0</v>
      </c>
    </row>
    <row r="28" spans="1:15" ht="24" customHeight="1">
      <c r="A28" s="62" t="s">
        <v>250</v>
      </c>
      <c r="B28" s="156">
        <f>'朝倉市・郡・小郡市　(福岡扱い）'!B24</f>
        <v>0</v>
      </c>
      <c r="C28" s="157">
        <f>'朝倉市・郡・小郡市　(福岡扱い）'!C24</f>
        <v>0</v>
      </c>
      <c r="D28" s="156">
        <f>'朝倉市・郡・小郡市　(福岡扱い）'!E24</f>
        <v>0</v>
      </c>
      <c r="E28" s="157">
        <f>'朝倉市・郡・小郡市　(福岡扱い）'!F24</f>
        <v>0</v>
      </c>
      <c r="F28" s="156">
        <f>'朝倉市・郡・小郡市　(福岡扱い）'!H24</f>
        <v>2680</v>
      </c>
      <c r="G28" s="157">
        <f>'朝倉市・郡・小郡市　(福岡扱い）'!I24</f>
        <v>0</v>
      </c>
      <c r="H28" s="156">
        <f>'朝倉市・郡・小郡市　(福岡扱い）'!L24</f>
        <v>6350</v>
      </c>
      <c r="I28" s="157">
        <f>'朝倉市・郡・小郡市　(福岡扱い）'!M24</f>
        <v>0</v>
      </c>
      <c r="J28" s="156">
        <f>'朝倉市・郡・小郡市　(福岡扱い）'!O24</f>
        <v>0</v>
      </c>
      <c r="K28" s="157">
        <f>'朝倉市・郡・小郡市　(福岡扱い）'!P24</f>
        <v>0</v>
      </c>
      <c r="L28" s="373">
        <f>'朝倉市・郡・小郡市　(福岡扱い）'!R24</f>
        <v>660</v>
      </c>
      <c r="M28" s="157">
        <f>'朝倉市・郡・小郡市　(福岡扱い）'!S24</f>
        <v>0</v>
      </c>
      <c r="N28" s="48">
        <f t="shared" si="4"/>
        <v>9690</v>
      </c>
      <c r="O28" s="15">
        <f>SUM(C28+E28+G28+I28+K28+M28)</f>
        <v>0</v>
      </c>
    </row>
    <row r="29" spans="1:15" ht="24" customHeight="1">
      <c r="A29" s="54" t="s">
        <v>251</v>
      </c>
      <c r="B29" s="40">
        <f>'朝倉市・郡・小郡市　(福岡扱い）'!B39</f>
        <v>0</v>
      </c>
      <c r="C29" s="13">
        <f>'朝倉市・郡・小郡市　(福岡扱い）'!C39</f>
        <v>0</v>
      </c>
      <c r="D29" s="40">
        <f>'朝倉市・郡・小郡市　(福岡扱い）'!E39</f>
        <v>0</v>
      </c>
      <c r="E29" s="13">
        <f>'朝倉市・郡・小郡市　(福岡扱い）'!F39</f>
        <v>0</v>
      </c>
      <c r="F29" s="40">
        <f>'朝倉市・郡・小郡市　(福岡扱い）'!H39</f>
        <v>930</v>
      </c>
      <c r="G29" s="13">
        <f>'朝倉市・郡・小郡市　(福岡扱い）'!I39</f>
        <v>0</v>
      </c>
      <c r="H29" s="40">
        <f>'朝倉市・郡・小郡市　(福岡扱い）'!L39</f>
        <v>2790</v>
      </c>
      <c r="I29" s="13">
        <f>'朝倉市・郡・小郡市　(福岡扱い）'!M39</f>
        <v>0</v>
      </c>
      <c r="J29" s="40">
        <f>'朝倉市・郡・小郡市　(福岡扱い）'!O39</f>
        <v>0</v>
      </c>
      <c r="K29" s="13">
        <f>'朝倉市・郡・小郡市　(福岡扱い）'!P39</f>
        <v>0</v>
      </c>
      <c r="L29" s="368">
        <f>'朝倉市・郡・小郡市　(福岡扱い）'!R39</f>
        <v>120</v>
      </c>
      <c r="M29" s="13">
        <f>'朝倉市・郡・小郡市　(福岡扱い）'!S39</f>
        <v>0</v>
      </c>
      <c r="N29" s="48">
        <f t="shared" si="4"/>
        <v>3840</v>
      </c>
      <c r="O29" s="15">
        <f t="shared" si="4"/>
        <v>0</v>
      </c>
    </row>
    <row r="30" spans="1:15" ht="24" customHeight="1">
      <c r="A30" s="62" t="s">
        <v>502</v>
      </c>
      <c r="B30" s="41">
        <f>'朝倉市・郡・小郡市　(福岡扱い）'!B51</f>
        <v>0</v>
      </c>
      <c r="C30" s="16">
        <f>'朝倉市・郡・小郡市　(福岡扱い）'!C51</f>
        <v>0</v>
      </c>
      <c r="D30" s="41">
        <f>'朝倉市・郡・小郡市　(福岡扱い）'!E51</f>
        <v>0</v>
      </c>
      <c r="E30" s="16">
        <f>'朝倉市・郡・小郡市　(福岡扱い）'!F51</f>
        <v>0</v>
      </c>
      <c r="F30" s="41">
        <f>'朝倉市・郡・小郡市　(福岡扱い）'!H51</f>
        <v>2150</v>
      </c>
      <c r="G30" s="16">
        <f>'朝倉市・郡・小郡市　(福岡扱い）'!I51</f>
        <v>0</v>
      </c>
      <c r="H30" s="41">
        <f>'朝倉市・郡・小郡市　(福岡扱い）'!L51</f>
        <v>9100</v>
      </c>
      <c r="I30" s="16">
        <f>'朝倉市・郡・小郡市　(福岡扱い）'!M51</f>
        <v>0</v>
      </c>
      <c r="J30" s="41">
        <f>'朝倉市・郡・小郡市　(福岡扱い）'!O51</f>
        <v>0</v>
      </c>
      <c r="K30" s="16">
        <f>'朝倉市・郡・小郡市　(福岡扱い）'!P51</f>
        <v>0</v>
      </c>
      <c r="L30" s="369">
        <f>'朝倉市・郡・小郡市　(福岡扱い）'!R51</f>
        <v>1550</v>
      </c>
      <c r="M30" s="16">
        <f>'朝倉市・郡・小郡市　(福岡扱い）'!S51</f>
        <v>0</v>
      </c>
      <c r="N30" s="48">
        <f t="shared" si="4"/>
        <v>12800</v>
      </c>
      <c r="O30" s="15">
        <f t="shared" si="4"/>
        <v>0</v>
      </c>
    </row>
    <row r="31" spans="1:15" s="20" customFormat="1" ht="24" customHeight="1">
      <c r="A31" s="61" t="s">
        <v>129</v>
      </c>
      <c r="B31" s="42">
        <f>SUM(B18:B30)</f>
        <v>24660</v>
      </c>
      <c r="C31" s="18">
        <f aca="true" t="shared" si="5" ref="C31:M31">SUM(C18:C30)</f>
        <v>0</v>
      </c>
      <c r="D31" s="42">
        <f t="shared" si="5"/>
        <v>12860</v>
      </c>
      <c r="E31" s="18">
        <f t="shared" si="5"/>
        <v>0</v>
      </c>
      <c r="F31" s="42">
        <f t="shared" si="5"/>
        <v>36200</v>
      </c>
      <c r="G31" s="18">
        <f t="shared" si="5"/>
        <v>0</v>
      </c>
      <c r="H31" s="42">
        <f t="shared" si="5"/>
        <v>102280</v>
      </c>
      <c r="I31" s="18">
        <f t="shared" si="5"/>
        <v>0</v>
      </c>
      <c r="J31" s="42">
        <f t="shared" si="5"/>
        <v>6430</v>
      </c>
      <c r="K31" s="18">
        <f t="shared" si="5"/>
        <v>0</v>
      </c>
      <c r="L31" s="370">
        <f t="shared" si="5"/>
        <v>27360</v>
      </c>
      <c r="M31" s="18">
        <f t="shared" si="5"/>
        <v>0</v>
      </c>
      <c r="N31" s="63">
        <f t="shared" si="2"/>
        <v>209790</v>
      </c>
      <c r="O31" s="19">
        <f t="shared" si="3"/>
        <v>0</v>
      </c>
    </row>
    <row r="32" spans="1:15" ht="24" customHeight="1">
      <c r="A32" s="51"/>
      <c r="B32" s="43"/>
      <c r="C32" s="25"/>
      <c r="D32" s="43"/>
      <c r="E32" s="14"/>
      <c r="F32" s="43"/>
      <c r="G32" s="14"/>
      <c r="H32" s="43"/>
      <c r="I32" s="14"/>
      <c r="J32" s="43"/>
      <c r="K32" s="14"/>
      <c r="L32" s="368"/>
      <c r="M32" s="13"/>
      <c r="N32" s="43"/>
      <c r="O32" s="26"/>
    </row>
    <row r="33" spans="1:15" s="20" customFormat="1" ht="24" customHeight="1" thickBot="1">
      <c r="A33" s="53" t="s">
        <v>133</v>
      </c>
      <c r="B33" s="45">
        <f aca="true" t="shared" si="6" ref="B33:M33">B16+B31</f>
        <v>49370</v>
      </c>
      <c r="C33" s="27">
        <f t="shared" si="6"/>
        <v>0</v>
      </c>
      <c r="D33" s="45">
        <f t="shared" si="6"/>
        <v>35030</v>
      </c>
      <c r="E33" s="27">
        <f t="shared" si="6"/>
        <v>0</v>
      </c>
      <c r="F33" s="45">
        <f t="shared" si="6"/>
        <v>80690</v>
      </c>
      <c r="G33" s="27">
        <f t="shared" si="6"/>
        <v>0</v>
      </c>
      <c r="H33" s="45">
        <f t="shared" si="6"/>
        <v>206610</v>
      </c>
      <c r="I33" s="27">
        <f t="shared" si="6"/>
        <v>0</v>
      </c>
      <c r="J33" s="46">
        <f>J16+J31</f>
        <v>26410</v>
      </c>
      <c r="K33" s="27">
        <f t="shared" si="6"/>
        <v>0</v>
      </c>
      <c r="L33" s="46">
        <f>L16+L31</f>
        <v>80320</v>
      </c>
      <c r="M33" s="27">
        <f t="shared" si="6"/>
        <v>0</v>
      </c>
      <c r="N33" s="45">
        <f>SUM(B33,D33,F33,H33,J33,L33)</f>
        <v>478430</v>
      </c>
      <c r="O33" s="28">
        <f>SUM(C33,E33,G33,I33,K33,M33)</f>
        <v>0</v>
      </c>
    </row>
    <row r="34" spans="3:15" ht="20.25" customHeight="1">
      <c r="C34" s="74"/>
      <c r="E34" s="74"/>
      <c r="G34" s="74"/>
      <c r="I34" s="74"/>
      <c r="J34" s="29"/>
      <c r="K34" s="74"/>
      <c r="O34" s="74"/>
    </row>
    <row r="37" ht="13.5">
      <c r="G37" s="29"/>
    </row>
  </sheetData>
  <sheetProtection/>
  <mergeCells count="2">
    <mergeCell ref="D2:F2"/>
    <mergeCell ref="A2:C2"/>
  </mergeCells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landscape" paperSize="12" scale="96" r:id="rId2"/>
  <headerFooter alignWithMargins="0">
    <oddHeader>&amp;L&amp;"ＭＳ Ｐ明朝,太字"&amp;18福岡・朝倉地区　市郡別集計表　（06.04）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城戸 武広</cp:lastModifiedBy>
  <cp:lastPrinted>2023-09-12T08:54:38Z</cp:lastPrinted>
  <dcterms:created xsi:type="dcterms:W3CDTF">1997-10-22T10:06:52Z</dcterms:created>
  <dcterms:modified xsi:type="dcterms:W3CDTF">2024-03-22T07:50:29Z</dcterms:modified>
  <cp:category/>
  <cp:version/>
  <cp:contentType/>
  <cp:contentStatus/>
</cp:coreProperties>
</file>