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・小郡市　(福岡扱い）" sheetId="7" r:id="rId7"/>
    <sheet name="市郡集計表" sheetId="8" r:id="rId8"/>
  </sheets>
  <definedNames>
    <definedName name="_xlnm.Print_Area" localSheetId="5">'古賀・宗像・福津・糸島'!$A$1:$T$67</definedName>
    <definedName name="_xlnm.Print_Area" localSheetId="7">'市郡集計表'!$A$1:$P$34</definedName>
    <definedName name="_xlnm.Print_Area" localSheetId="2">'城南区・早良区'!$A$1:$T$58</definedName>
    <definedName name="_xlnm.Print_Area" localSheetId="4">'筑紫野・太宰府・那珂川・粕屋'!$A$1:$T$72</definedName>
    <definedName name="_xlnm.Print_Area" localSheetId="1">'中央区・西区'!$A$1:$T$53</definedName>
    <definedName name="_xlnm.Print_Area" localSheetId="6">'朝倉市・郡・小郡市　(福岡扱い）'!$A$1:$S$51</definedName>
    <definedName name="_xlnm.Print_Area" localSheetId="0">'東区・博多区'!$A$1:$T$61</definedName>
    <definedName name="_xlnm.Print_Area" localSheetId="3">'南区・春日・大野城'!$A$1:$T$72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
R3.2
板付より20部　移譲
大字下臼井・上臼井・青木・雀居・堅粕エリア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 xml:space="preserve">Ｈ30.10～
県庁前を吸収
</t>
        </r>
        <r>
          <rPr>
            <b/>
            <sz val="8"/>
            <rFont val="ＭＳ Ｐゴシック"/>
            <family val="3"/>
          </rPr>
          <t>Ｒ2.4～
博多駅南・筥崎宮前（東区）を統合して店名変更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
R3.2
板付西へ20部　移管
大字下臼井・上臼井・青木・雀居・堅粕エリア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R2.4～
松崎を統合して、店名変更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R1.10
奈良屋Ｓ統合
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R1.11
筥崎・松島及び多の津へエリア一部譲渡
Ｒ3.3
松田50部・粕屋仲原（粕屋郡）40部を分割
Ｒ3.4
博多区　吉塚・志免北（新店）を分割
Ｒ3.12
廃店
箱崎・吉塚と筥松へ分割</t>
        </r>
      </text>
    </comment>
    <comment ref="J8" authorId="0">
      <text>
        <r>
          <rPr>
            <b/>
            <sz val="9"/>
            <rFont val="ＭＳ Ｐゴシック"/>
            <family val="3"/>
          </rPr>
          <t>R1.11
松田1～3丁目を多々良へ（50部減）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R4.2～
香椎・香住ヶ丘より
店名変更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Ｒ2.10
奈良屋より店名変更</t>
        </r>
      </text>
    </comment>
    <comment ref="J30" authorId="0">
      <text>
        <r>
          <rPr>
            <b/>
            <sz val="9"/>
            <rFont val="ＭＳ Ｐゴシック"/>
            <family val="3"/>
          </rPr>
          <t>Ｒ3.2廃店
松崎と多々良へ分割</t>
        </r>
      </text>
    </comment>
    <comment ref="J12" authorId="0">
      <text>
        <r>
          <rPr>
            <b/>
            <sz val="9"/>
            <rFont val="ＭＳ Ｐゴシック"/>
            <family val="3"/>
          </rPr>
          <t>Ｒ3.2
土井の一部を移譲
（920部）
Ｒ3.6
香椎浜へ水谷1.2丁目を譲渡</t>
        </r>
      </text>
    </comment>
    <comment ref="G41" authorId="0">
      <text>
        <r>
          <rPr>
            <b/>
            <sz val="9"/>
            <rFont val="ＭＳ Ｐゴシック"/>
            <family val="3"/>
          </rPr>
          <t>Ｒ3.3
博多駅南より店名変更</t>
        </r>
      </text>
    </comment>
    <comment ref="J13" authorId="0">
      <text>
        <r>
          <rPr>
            <b/>
            <sz val="9"/>
            <rFont val="ＭＳ Ｐゴシック"/>
            <family val="3"/>
          </rPr>
          <t>R1.11
松田から1～3丁目を移行（50部増）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Ｒ3.2
土井の一部を移譲
（1220部）</t>
        </r>
      </text>
    </comment>
    <comment ref="J10" authorId="0">
      <text>
        <r>
          <rPr>
            <b/>
            <sz val="9"/>
            <rFont val="ＭＳ Ｐゴシック"/>
            <family val="3"/>
          </rPr>
          <t>Ｒ3.6
名島より水谷1.2丁目を統合</t>
        </r>
      </text>
    </comment>
    <comment ref="N39" authorId="0">
      <text>
        <r>
          <rPr>
            <b/>
            <sz val="9"/>
            <rFont val="ＭＳ Ｐゴシック"/>
            <family val="3"/>
          </rPr>
          <t>Ｒ3.12
博多駅前を統合して店名変更。
一部を分割（博多ふ頭）</t>
        </r>
      </text>
    </comment>
    <comment ref="N40" authorId="0">
      <text>
        <r>
          <rPr>
            <b/>
            <sz val="9"/>
            <rFont val="ＭＳ Ｐゴシック"/>
            <family val="3"/>
          </rPr>
          <t>Ｒ3.12
廃店　博多中央・駅前へ</t>
        </r>
      </text>
    </comment>
    <comment ref="N42" authorId="0">
      <text>
        <r>
          <rPr>
            <b/>
            <sz val="9"/>
            <rFont val="ＭＳ Ｐゴシック"/>
            <family val="3"/>
          </rPr>
          <t xml:space="preserve">R2.2
博多駅南と南福岡の一部を統合
</t>
        </r>
        <r>
          <rPr>
            <b/>
            <sz val="9"/>
            <color indexed="10"/>
            <rFont val="ＭＳ Ｐゴシック"/>
            <family val="3"/>
          </rPr>
          <t xml:space="preserve">（店名変更）
</t>
        </r>
        <r>
          <rPr>
            <b/>
            <sz val="9"/>
            <rFont val="ＭＳ Ｐゴシック"/>
            <family val="3"/>
          </rPr>
          <t>Ｒ3.12
箱崎・吉塚のエリアを一部統合</t>
        </r>
      </text>
    </comment>
    <comment ref="N45" authorId="0">
      <text>
        <r>
          <rPr>
            <b/>
            <sz val="9"/>
            <rFont val="ＭＳ Ｐゴシック"/>
            <family val="3"/>
          </rPr>
          <t>Ｒ3.4
東区　箱崎・吉塚より
分割、新店</t>
        </r>
      </text>
    </comment>
    <comment ref="N44" authorId="0">
      <text>
        <r>
          <rPr>
            <b/>
            <sz val="9"/>
            <rFont val="ＭＳ Ｐゴシック"/>
            <family val="3"/>
          </rPr>
          <t>R2.2
新店（南福岡から分割し新規口座）
R2.11
大橋販売店の一部を吸収の上、店名変更（旧博多南部・南福岡）</t>
        </r>
      </text>
    </comment>
    <comment ref="N43" authorId="0">
      <text>
        <r>
          <rPr>
            <b/>
            <sz val="9"/>
            <rFont val="ＭＳ Ｐゴシック"/>
            <family val="3"/>
          </rPr>
          <t>R2.2
月隈を統合
（130部）</t>
        </r>
      </text>
    </comment>
    <comment ref="N41" authorId="0">
      <text>
        <r>
          <rPr>
            <b/>
            <sz val="9"/>
            <rFont val="ＭＳ Ｐゴシック"/>
            <family val="3"/>
          </rPr>
          <t>Ｒ3.12
博多中央より分割
新店</t>
        </r>
      </text>
    </comment>
    <comment ref="N10" authorId="0">
      <text>
        <r>
          <rPr>
            <b/>
            <sz val="9"/>
            <rFont val="ＭＳ Ｐゴシック"/>
            <family val="3"/>
          </rPr>
          <t>R1.11
新店　箱崎より譲渡</t>
        </r>
      </text>
    </comment>
    <comment ref="N16" authorId="0">
      <text>
        <r>
          <rPr>
            <b/>
            <sz val="9"/>
            <rFont val="ＭＳ Ｐゴシック"/>
            <family val="3"/>
          </rPr>
          <t>Ｒ3.3
東区　箱崎・吉塚より
分割（新店）
R3.12
廃店　多の津へ</t>
        </r>
      </text>
    </comment>
    <comment ref="N12" authorId="0">
      <text>
        <r>
          <rPr>
            <b/>
            <sz val="9"/>
            <rFont val="ＭＳ Ｐゴシック"/>
            <family val="3"/>
          </rPr>
          <t>R2.6～
香椎より店名変更</t>
        </r>
      </text>
    </comment>
    <comment ref="N11" authorId="0">
      <text>
        <r>
          <rPr>
            <b/>
            <sz val="9"/>
            <rFont val="ＭＳ Ｐゴシック"/>
            <family val="3"/>
          </rPr>
          <t>R1.11
新店　箱崎より譲渡
R3.12
松田を統合。
多の津より店名変更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 xml:space="preserve">Ｒ3.12
箱崎・吉塚より分割、新店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Ｒ3.5
輝国1.2丁目一部を六本松へ移譲（40部）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b/>
            <sz val="9"/>
            <rFont val="ＭＳ Ｐゴシック"/>
            <family val="3"/>
          </rPr>
          <t>Ｒ3.12
天神・舞鶴より長浜1-3、那の津1-5を移譲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Ｒ3.4
大手門販売店を吸収、
店名変更
（舞鶴販売店⇒舞鶴・大手門）</t>
        </r>
      </text>
    </comment>
    <comment ref="A33" authorId="1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1">
      <text>
        <r>
          <rPr>
            <sz val="9"/>
            <rFont val="ＭＳ Ｐゴシック"/>
            <family val="3"/>
          </rPr>
          <t>Ｒ3.5
輝国1.2丁目一部を小笹
から移譲（40部）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Ｒ3.10
平尾・薬院へ一部移動</t>
        </r>
      </text>
    </comment>
    <comment ref="G10" authorId="0">
      <text>
        <r>
          <rPr>
            <sz val="9"/>
            <rFont val="ＭＳ Ｐゴシック"/>
            <family val="3"/>
          </rPr>
          <t>Ｈ18.2.10より
百道・西新より200枚吸収して
名称を　荒戸・大手門へ改名
Ｈ２６.５．１より
荒戸・大手門から店名変更
R2.12
舞鶴より一部移譲
＊長浜2.3丁目一部、舞鶴3丁目、赤坂1.2丁目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
R1.10.20
野方・橋本より名称変更</t>
        </r>
      </text>
    </comment>
    <comment ref="J35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1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A36" authorId="2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D8" authorId="2">
      <text>
        <r>
          <rPr>
            <b/>
            <sz val="9"/>
            <color indexed="10"/>
            <rFont val="ＭＳ Ｐゴシック"/>
            <family val="3"/>
          </rPr>
          <t xml:space="preserve">H30.10.5～
舞鶴Nを統合
</t>
        </r>
        <r>
          <rPr>
            <b/>
            <sz val="9"/>
            <rFont val="ＭＳ Ｐゴシック"/>
            <family val="3"/>
          </rPr>
          <t>Ｒ3.10
天神より店名変更
（一部薬院・舞鶴へ）
R3.12
大手門へ一部移動</t>
        </r>
      </text>
    </comment>
    <comment ref="A34" authorId="2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
Ｒ2.9～
前原南より670部、移譲</t>
        </r>
      </text>
    </comment>
    <comment ref="A11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9"/>
            <rFont val="ＭＳ Ｐゴシック"/>
            <family val="3"/>
          </rPr>
          <t>R3.4
舞鶴販売店へ統合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R2.12
大濠公園へ一部移行
＊長浜2.3丁目一部、舞鶴3丁目、赤坂1.2丁目
</t>
        </r>
        <r>
          <rPr>
            <b/>
            <sz val="9"/>
            <rFont val="ＭＳ Ｐゴシック"/>
            <family val="3"/>
          </rPr>
          <t>Ｒ3.3
廃店。天神・舞鶴（新店）へ統合</t>
        </r>
      </text>
    </comment>
    <comment ref="G25" authorId="0">
      <text>
        <r>
          <rPr>
            <b/>
            <sz val="9"/>
            <rFont val="ＭＳ Ｐゴシック"/>
            <family val="3"/>
          </rPr>
          <t>Ｒ3.3
廃店。天神・舞鶴（新店）へ統合</t>
        </r>
        <r>
          <rPr>
            <sz val="9"/>
            <rFont val="ＭＳ Ｐゴシック"/>
            <family val="3"/>
          </rPr>
          <t xml:space="preserve">
</t>
        </r>
      </text>
    </comment>
    <comment ref="N49" authorId="0">
      <text>
        <r>
          <rPr>
            <b/>
            <sz val="9"/>
            <rFont val="ＭＳ Ｐゴシック"/>
            <family val="3"/>
          </rPr>
          <t>Ｒ3.4
西区新店「姪浜・室見」と「野方・橋本」へ分割</t>
        </r>
      </text>
    </comment>
    <comment ref="N33" authorId="0">
      <text>
        <r>
          <rPr>
            <b/>
            <sz val="9"/>
            <rFont val="ＭＳ Ｐゴシック"/>
            <family val="3"/>
          </rPr>
          <t>Ｒ3.4
旧「姪浜」・旧「室見」
よりエリアを移譲して
統合。新店</t>
        </r>
      </text>
    </comment>
    <comment ref="N36" authorId="0">
      <text>
        <r>
          <rPr>
            <b/>
            <sz val="9"/>
            <rFont val="ＭＳ Ｐゴシック"/>
            <family val="3"/>
          </rPr>
          <t>Ｒ3.4
旧「姪浜」・旧「室見」
よりエリアを移譲して
統合。新店</t>
        </r>
      </text>
    </comment>
    <comment ref="D25" authorId="0">
      <text>
        <r>
          <rPr>
            <b/>
            <sz val="9"/>
            <rFont val="ＭＳ Ｐゴシック"/>
            <family val="3"/>
          </rPr>
          <t>Ｒ3.10
廃店
薬院・けやき通りへ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Ｒ3.10
赤坂、天神の一部を統合して新店
Ｒ3.12
渡辺通りの一部を統合</t>
        </r>
      </text>
    </comment>
    <comment ref="D15" authorId="0">
      <text>
        <r>
          <rPr>
            <b/>
            <sz val="9"/>
            <rFont val="ＭＳ Ｐゴシック"/>
            <family val="3"/>
          </rPr>
          <t>Ｒ3.10
今川・六本松より店名変更</t>
        </r>
      </text>
    </comment>
    <comment ref="N24" authorId="2">
      <text>
        <r>
          <rPr>
            <b/>
            <sz val="9"/>
            <rFont val="ＭＳ Ｐゴシック"/>
            <family val="3"/>
          </rPr>
          <t>Ｈ３０.９より、
福大前から一部エリアを移動。
R2.12
大手門より200部　移譲
Ｒ3.6
新店　六本松・小笹・笹丘・平尾・赤坂薬院（一部）へ分割</t>
        </r>
      </text>
    </comment>
    <comment ref="N25" authorId="0">
      <text>
        <r>
          <rPr>
            <b/>
            <sz val="9"/>
            <rFont val="ＭＳ Ｐゴシック"/>
            <family val="3"/>
          </rPr>
          <t>Ｒ2.12
六本松へ200部譲渡
Ｒ3.6
新店　大手門・荒戸・赤坂薬院（一部）へ分割</t>
        </r>
      </text>
    </comment>
    <comment ref="N11" authorId="0">
      <text>
        <r>
          <rPr>
            <b/>
            <sz val="9"/>
            <rFont val="ＭＳ Ｐゴシック"/>
            <family val="3"/>
          </rPr>
          <t xml:space="preserve">Ｒ3.10
赤坂・薬院の一部を薬院・赤坂へ
店名変更
Ｒ3.12
一部を大手門へ
</t>
        </r>
      </text>
    </comment>
    <comment ref="N16" authorId="0">
      <text>
        <r>
          <rPr>
            <b/>
            <sz val="9"/>
            <rFont val="ＭＳ Ｐゴシック"/>
            <family val="3"/>
          </rPr>
          <t>Ｒ3.10
赤坂・薬院より分割
新店</t>
        </r>
      </text>
    </comment>
    <comment ref="G9" authorId="0">
      <text>
        <r>
          <rPr>
            <b/>
            <sz val="9"/>
            <rFont val="ＭＳ Ｐゴシック"/>
            <family val="3"/>
          </rPr>
          <t>Ｒ3.10
天神・舞鶴より一部移動</t>
        </r>
      </text>
    </comment>
    <comment ref="J23" authorId="0">
      <text>
        <r>
          <rPr>
            <b/>
            <sz val="9"/>
            <rFont val="ＭＳ Ｐゴシック"/>
            <family val="3"/>
          </rPr>
          <t>Ｒ1.10
舞鶴Ｓと天神・渡辺通りＳを統合
Ｒ3.10
廃店
天神・舞鶴へ分割
一部薬院・けやき通りへ</t>
        </r>
      </text>
    </comment>
    <comment ref="J24" authorId="0">
      <text>
        <r>
          <rPr>
            <sz val="9"/>
            <rFont val="ＭＳ Ｐゴシック"/>
            <family val="3"/>
          </rPr>
          <t>警固店から店名変更
Ｒ3.10
廃店
薬院・けやき通りへ</t>
        </r>
      </text>
    </comment>
    <comment ref="J25" authorId="2">
      <text>
        <r>
          <rPr>
            <sz val="9"/>
            <rFont val="ＭＳ Ｐゴシック"/>
            <family val="3"/>
          </rPr>
          <t>Ｈ31.3.1～
平尾と薬院を統合
Ｒ2.4～
南区大楠へ一部譲渡（930部）
Ｒ3.10
廃店
薬院・けやき通りへ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Ｒ3.10
天神・渡辺通・舞鶴より分割（新店）
大手門へ長浜1-3、那の津1-5を移譲</t>
        </r>
      </text>
    </comment>
    <comment ref="J14" authorId="0">
      <text>
        <r>
          <rPr>
            <b/>
            <sz val="9"/>
            <rFont val="ＭＳ Ｐゴシック"/>
            <family val="3"/>
          </rPr>
          <t>Ｒ3.10
赤坂、平尾・薬院、天神・渡辺通・舞鶴の一部を統合（新店）</t>
        </r>
      </text>
    </comment>
    <comment ref="J46" authorId="2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
Ｒ3.6　廃店
新店　福重・姪浜へ統合</t>
        </r>
      </text>
    </comment>
    <comment ref="J47" authorId="0">
      <text>
        <r>
          <rPr>
            <b/>
            <sz val="9"/>
            <rFont val="ＭＳ Ｐゴシック"/>
            <family val="3"/>
          </rPr>
          <t>Ｒ3.6　廃店
新店　福重・姪浜へ統合</t>
        </r>
      </text>
    </comment>
    <comment ref="J48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39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
Ｒ3.6
拾六町1～3丁目・5丁目を
福重・姪浜西へ移譲
野方1丁目1・2番を吸収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8" authorId="0">
      <text>
        <r>
          <rPr>
            <b/>
            <sz val="9"/>
            <rFont val="ＭＳ Ｐゴシック"/>
            <family val="3"/>
          </rPr>
          <t>Ｒ3.6
野方1丁目1番・2番を拾六町へ移譲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Ｒ3.6
姪ノ浜西と福重が統合して新店。
拾六町1～3丁目・5丁目を拾六町より接収</t>
        </r>
      </text>
    </comment>
    <comment ref="Q24" authorId="0">
      <text>
        <r>
          <rPr>
            <b/>
            <sz val="9"/>
            <rFont val="ＭＳ Ｐゴシック"/>
            <family val="3"/>
          </rPr>
          <t>Ｒ3.6.2
廃止エリア
赤坂へ</t>
        </r>
      </text>
    </comment>
    <comment ref="Q25" authorId="0">
      <text>
        <r>
          <rPr>
            <b/>
            <sz val="9"/>
            <rFont val="ＭＳ Ｐゴシック"/>
            <family val="3"/>
          </rPr>
          <t>Ｒ3.6.2
廃止エリア
赤坂へ</t>
        </r>
      </text>
    </comment>
    <comment ref="Q8" authorId="0">
      <text>
        <r>
          <rPr>
            <b/>
            <sz val="9"/>
            <rFont val="ＭＳ Ｐゴシック"/>
            <family val="3"/>
          </rPr>
          <t>Ｒ3.6.3
新エリア
赤坂①と②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Ｒ3.12
一部を大手門へ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Ｒ3.12
天神・渡辺と舞鶴より一部統合</t>
        </r>
      </text>
    </comment>
    <comment ref="D14" authorId="0">
      <text>
        <r>
          <rPr>
            <b/>
            <sz val="9"/>
            <rFont val="ＭＳ Ｐゴシック"/>
            <family val="3"/>
          </rPr>
          <t>Ｒ3.12
天神・舞鶴の一部を統合</t>
        </r>
      </text>
    </comment>
    <comment ref="D16" authorId="0">
      <text>
        <r>
          <rPr>
            <b/>
            <sz val="9"/>
            <rFont val="ＭＳ Ｐゴシック"/>
            <family val="3"/>
          </rPr>
          <t>Ｒ3.12
薬院・けやき通りへ一部移動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
Ｒ1.11
福大前・小笹南より一部譲渡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J39" authorId="1">
      <text>
        <r>
          <rPr>
            <b/>
            <sz val="9"/>
            <rFont val="ＭＳ Ｐゴシック"/>
            <family val="3"/>
          </rPr>
          <t>Ｒ2.11
西新北より城西1～3丁目、西新1～5丁目を接収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
R1.12～
520部増（茶山より420・別府より100）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
Ｒ3.2
笹丘より名称名称変更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A8" authorId="0">
      <text>
        <r>
          <rPr>
            <b/>
            <sz val="9"/>
            <rFont val="ＭＳ Ｐゴシック"/>
            <family val="3"/>
          </rPr>
          <t>R1.12
福大前へ100部譲渡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R1.12～
茶山より180部　移動</t>
        </r>
      </text>
    </comment>
    <comment ref="A11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>Ｒ1.11
福大前・小笹南の一部と長住・桧原を統合
店名変更（旧堤・樋井川）
R2.11
南区　大平寺・柏原を吸収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
R2.7～
野芥・次郎丸へ店名変更</t>
        </r>
      </text>
    </comment>
    <comment ref="J38" authorId="0">
      <text>
        <r>
          <rPr>
            <b/>
            <sz val="9"/>
            <rFont val="ＭＳ Ｐゴシック"/>
            <family val="3"/>
          </rPr>
          <t>Ｒ2.11
西新北より西新6.7丁目・百道1・百道浜1～4丁目を接収</t>
        </r>
      </text>
    </comment>
    <comment ref="J40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 xml:space="preserve">Ｈ２１．７より、原の一部２６０枚を吸収
</t>
        </r>
        <r>
          <rPr>
            <sz val="10"/>
            <rFont val="ＭＳ Ｐゴシック"/>
            <family val="3"/>
          </rPr>
          <t>Ｒ3.4
西区新店「姪浜・室見」と「野方・橋本」へ分割</t>
        </r>
      </text>
    </comment>
    <comment ref="N33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
Ｒ1.11
福大前・小笹南の一部と梅林賀茂を統合
店名変更：旧田隈・重留</t>
        </r>
        <r>
          <rPr>
            <sz val="9"/>
            <rFont val="ＭＳ Ｐゴシック"/>
            <family val="3"/>
          </rPr>
          <t xml:space="preserve">
</t>
        </r>
      </text>
    </comment>
    <comment ref="N32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D23" authorId="0">
      <text>
        <r>
          <rPr>
            <b/>
            <sz val="9"/>
            <rFont val="ＭＳ Ｐゴシック"/>
            <family val="3"/>
          </rPr>
          <t>Ｒ3.10
廃店
早良区　西新・原中央・城南へ統合</t>
        </r>
      </text>
    </comment>
    <comment ref="D10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Ｒ3.10
鳥飼・別府（城南区）を統合
旧西新・原より店名変更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
R2.5～
春日南部より店名変更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
Ｒ2.4～
博多区　月隈・空港前を統合</t>
        </r>
      </text>
    </comment>
    <comment ref="J43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2">
      <text>
        <r>
          <rPr>
            <sz val="9"/>
            <rFont val="ＭＳ Ｐゴシック"/>
            <family val="3"/>
          </rPr>
          <t>Ｈ27.11より
花畑を吸収</t>
        </r>
      </text>
    </comment>
    <comment ref="N41" authorId="0">
      <text>
        <r>
          <rPr>
            <b/>
            <sz val="9"/>
            <rFont val="ＭＳ Ｐゴシック"/>
            <family val="3"/>
          </rPr>
          <t>R2.2
博多区　博多駅南の一部を統合
R2.11
大橋販売店の一部を吸収</t>
        </r>
      </text>
    </comment>
    <comment ref="N63" authorId="0">
      <text>
        <r>
          <rPr>
            <b/>
            <sz val="9"/>
            <rFont val="ＭＳ Ｐゴシック"/>
            <family val="3"/>
          </rPr>
          <t>R2.2～
博多区　南福岡より分割の上、新店</t>
        </r>
      </text>
    </comment>
    <comment ref="J11" authorId="0">
      <text>
        <r>
          <rPr>
            <b/>
            <sz val="9"/>
            <rFont val="ＭＳ Ｐゴシック"/>
            <family val="3"/>
          </rPr>
          <t>Ｒ2.4～
中央区　平尾・薬院よりエリア譲渡（930部）
Ｒ2.6～
大楠より店名変更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Ｒ1.10
高宮販売店が長住販売店を統合。
店名変更
R2.11
大橋販売店の一部を吸収の上、店名変更（旧高宮・長住）</t>
        </r>
      </text>
    </comment>
    <comment ref="N9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0" authorId="0">
      <text>
        <r>
          <rPr>
            <b/>
            <sz val="9"/>
            <rFont val="ＭＳ Ｐゴシック"/>
            <family val="3"/>
          </rPr>
          <t>R2.11　新店
大橋販売店の一部を吸収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株式会社　毎日メディアサービス</author>
    <author>PC-222_k-fujisao</author>
    <author>DEFAULT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D25" authorId="0">
      <text>
        <r>
          <rPr>
            <b/>
            <sz val="9"/>
            <rFont val="ＭＳ Ｐゴシック"/>
            <family val="3"/>
          </rPr>
          <t>Ｒ3.11　太宰府市再編の為、廃店
大野中央・水城都府楼下大利へ</t>
        </r>
      </text>
    </comment>
    <comment ref="D26" authorId="0">
      <text>
        <r>
          <rPr>
            <b/>
            <sz val="9"/>
            <rFont val="ＭＳ Ｐゴシック"/>
            <family val="3"/>
          </rPr>
          <t>Ｒ3.11　太宰府市再編の為、廃店
大野南部・大野中央・水城都府楼下大利・太宰府西・二日市・二日市東へ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b/>
            <sz val="10"/>
            <rFont val="ＭＳ Ｐゴシック"/>
            <family val="3"/>
          </rPr>
          <t>Ｒ3.12
粕屋仲原を統合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J8" authorId="1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1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1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1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1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2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
Ｒ3.11
朝日新聞　筑前より100部を吸収</t>
        </r>
      </text>
    </comment>
    <comment ref="J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4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5" authorId="4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N53" authorId="4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39" authorId="4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4">
      <text>
        <r>
          <rPr>
            <sz val="9"/>
            <rFont val="ＭＳ Ｐゴシック"/>
            <family val="3"/>
          </rPr>
          <t>Ｈ31.4～
太宰府南を統合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52" authorId="4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4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1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G31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
Ｒ1.10.24
須恵より340枚　以降
宇美より店名変更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69" authorId="0">
      <text>
        <r>
          <rPr>
            <sz val="9"/>
            <color indexed="10"/>
            <rFont val="ＭＳ Ｐゴシック"/>
            <family val="3"/>
          </rPr>
          <t>Ｈ２１．３より、宇美東の一部を吸収
R1.10.24
廃店　分割（粕屋・宇美へ　計1620枚）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b/>
            <sz val="9"/>
            <rFont val="ＭＳ Ｐゴシック"/>
            <family val="3"/>
          </rPr>
          <t>Ｒ1.10.24
須恵より1280枚　移行。粕屋より店名変更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5">
      <text>
        <r>
          <rPr>
            <sz val="9"/>
            <rFont val="ＭＳ Ｐゴシック"/>
            <family val="3"/>
          </rPr>
          <t>Ｒ2.9～
二日市西部より10部移譲
Ｒ3.11
二日市西部を統合</t>
        </r>
      </text>
    </comment>
    <comment ref="D8" authorId="1">
      <text>
        <r>
          <rPr>
            <b/>
            <sz val="9"/>
            <rFont val="ＭＳ Ｐゴシック"/>
            <family val="3"/>
          </rPr>
          <t>Ｒ3.11
廃店　二日市・二日市東・朝倉太宰府南へ分割</t>
        </r>
      </text>
    </comment>
    <comment ref="A25" authorId="0">
      <text>
        <r>
          <rPr>
            <b/>
            <sz val="9"/>
            <rFont val="ＭＳ Ｐゴシック"/>
            <family val="3"/>
          </rPr>
          <t>R2.11.10～
水城を統合
R3.2.1～
水城を分割</t>
        </r>
      </text>
    </comment>
    <comment ref="A26" authorId="0">
      <text>
        <r>
          <rPr>
            <b/>
            <sz val="9"/>
            <rFont val="ＭＳ Ｐゴシック"/>
            <family val="3"/>
          </rPr>
          <t>R2.11.10～
大宰府へ統合
Ｒ3.2.1～
太宰府・水城より分割</t>
        </r>
      </text>
    </comment>
    <comment ref="N60" authorId="0">
      <text>
        <r>
          <rPr>
            <b/>
            <sz val="9"/>
            <rFont val="ＭＳ Ｐゴシック"/>
            <family val="3"/>
          </rPr>
          <t>Ｒ3.3
東区　箱崎・吉塚より
分割（新店）
Ｒ3.12
原町へ統合（廃店）</t>
        </r>
      </text>
    </comment>
    <comment ref="D17" authorId="0">
      <text>
        <r>
          <rPr>
            <b/>
            <sz val="9"/>
            <rFont val="ＭＳ Ｐゴシック"/>
            <family val="3"/>
          </rPr>
          <t>Ｒ3.4
二日市南部へ統合</t>
        </r>
      </text>
    </comment>
    <comment ref="D16" authorId="0">
      <text>
        <r>
          <rPr>
            <b/>
            <sz val="9"/>
            <rFont val="ＭＳ Ｐゴシック"/>
            <family val="3"/>
          </rPr>
          <t>Ｒ3.4
ＮＴ筑紫野を統合して
店名変更
Ｒ3.10
廃店
二日市中央・筑紫・美しが丘へ</t>
        </r>
      </text>
    </comment>
    <comment ref="D9" authorId="0">
      <text>
        <r>
          <rPr>
            <b/>
            <sz val="9"/>
            <rFont val="ＭＳ Ｐゴシック"/>
            <family val="3"/>
          </rPr>
          <t>R2.9～
二日市中央より分割、新店
Ｒ2.10.15
店名変更
Ｒ3.11
廃店　朝倉太宰府南へ統合</t>
        </r>
      </text>
    </comment>
    <comment ref="A17" authorId="0">
      <text>
        <r>
          <rPr>
            <b/>
            <sz val="9"/>
            <rFont val="ＭＳ Ｐゴシック"/>
            <family val="3"/>
          </rPr>
          <t>R2.9～
二日市へ10部譲渡
R3.11
廃店　二日市へ統合</t>
        </r>
      </text>
    </comment>
    <comment ref="D30" authorId="2">
      <text>
        <r>
          <rPr>
            <b/>
            <sz val="9"/>
            <rFont val="ＭＳ Ｐゴシック"/>
            <family val="3"/>
          </rPr>
          <t>Ｒ3.11
新店　
太宰府北部・太宰府より再編</t>
        </r>
      </text>
    </comment>
    <comment ref="D27" authorId="0">
      <text>
        <r>
          <rPr>
            <b/>
            <sz val="9"/>
            <rFont val="ＭＳ Ｐゴシック"/>
            <family val="3"/>
          </rPr>
          <t>Ｒ3.11
新店　
太宰府北部・太宰府より再編
R3.11.5
部数変更</t>
        </r>
      </text>
    </comment>
    <comment ref="D28" authorId="0">
      <text>
        <r>
          <rPr>
            <b/>
            <sz val="9"/>
            <rFont val="ＭＳ Ｐゴシック"/>
            <family val="3"/>
          </rPr>
          <t>Ｒ3.11
新店　
太宰府北部・太宰府より再編
R3.11.5
部数変更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Ｒ3.11
新店　
太宰府北部・太宰府より再編</t>
        </r>
      </text>
    </comment>
    <comment ref="D13" authorId="0">
      <text>
        <r>
          <rPr>
            <b/>
            <sz val="9"/>
            <rFont val="ＭＳ Ｐゴシック"/>
            <family val="3"/>
          </rPr>
          <t>Ｒ3.10
二日市南筑紫野ＮＴの一部を引き継ぎ
（新店）</t>
        </r>
      </text>
    </comment>
    <comment ref="D14" authorId="0">
      <text>
        <r>
          <rPr>
            <b/>
            <sz val="9"/>
            <rFont val="ＭＳ Ｐゴシック"/>
            <family val="3"/>
          </rPr>
          <t>Ｒ3.10
二日市南筑紫野ＮＴの一部を引き継ぎ
（新店）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Ｒ3.11
新店　
二日市中央より再編
R3.11.5
部数変更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Ｒ3.11
新店　
二日市中央・太宰府より再編
R3.11.5
部数変更</t>
        </r>
      </text>
    </comment>
    <comment ref="D12" authorId="0">
      <text>
        <r>
          <rPr>
            <b/>
            <sz val="9"/>
            <rFont val="ＭＳ Ｐゴシック"/>
            <family val="3"/>
          </rPr>
          <t>Ｒ3.11
新店　
二日市中央・太宰府より再編
二日市吉敷を統合
R3.11.5
部数変更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
R3.4
読売　90枚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 xml:space="preserve">Ｈ30.12.1～
自由ヶ丘の一部を吸収
R3.12
自由ヶ丘を吸収
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
R3.12
廃店　自由ヶ丘へ統合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
Ｒ2.6～
古賀北の一部を統合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Ｒ2.6～
古賀北の一部を統合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N54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  <comment ref="G64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
Ｒ2.9
廃店　西区・周船寺へ670・糸島へ1000
分割譲渡</t>
        </r>
      </text>
    </comment>
    <comment ref="G49" authorId="1">
      <text>
        <r>
          <rPr>
            <b/>
            <sz val="9"/>
            <rFont val="ＭＳ Ｐゴシック"/>
            <family val="3"/>
          </rPr>
          <t>Ｒ2.9～
前原南より1000部
移譲
Ｒ3.4
福吉エリア（90部）
西日本新聞　福吉へ</t>
        </r>
      </text>
    </comment>
    <comment ref="J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J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N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8" authorId="1">
      <text>
        <r>
          <rPr>
            <b/>
            <sz val="9"/>
            <rFont val="ＭＳ Ｐゴシック"/>
            <family val="3"/>
          </rPr>
          <t xml:space="preserve">Ｒ3.5
古賀東部を統合
</t>
        </r>
      </text>
    </comment>
    <comment ref="A35" authorId="1">
      <text>
        <r>
          <rPr>
            <b/>
            <sz val="9"/>
            <rFont val="ＭＳ Ｐゴシック"/>
            <family val="3"/>
          </rPr>
          <t>Ｒ3.6
東福間より日蒔野・福間駅東3を移譲</t>
        </r>
      </text>
    </comment>
    <comment ref="A36" authorId="1">
      <text>
        <r>
          <rPr>
            <b/>
            <sz val="9"/>
            <rFont val="ＭＳ Ｐゴシック"/>
            <family val="3"/>
          </rPr>
          <t>Ｒ3.6
福間へ日蒔野・福間駅東3を譲渡</t>
        </r>
      </text>
    </comment>
    <comment ref="N13" authorId="1">
      <text>
        <r>
          <rPr>
            <b/>
            <sz val="9"/>
            <rFont val="ＭＳ Ｐゴシック"/>
            <family val="3"/>
          </rPr>
          <t>Ｒ3.4
古賀中央へ統合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Ｒ2.10
秋月を統合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>Ｈ２７．４より
日経　50枚含む
Ｒ3.6
西日本杷木へ40部譲渡
R3.10
西日本　杷木へ合売化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
Ｒ3.9
読売　杷木分　30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
Ｒ6.3
朝日　杷木より日経40部移譲
Ｒ3.9
読売　杷木分　230
Ｒ3.10
朝日　杷木を統合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b/>
            <sz val="9"/>
            <rFont val="ＭＳ Ｐゴシック"/>
            <family val="3"/>
          </rPr>
          <t>Ｈ30.4～
甘木から一部移動
Ｒ3.11
西日本新聞　筑紫野南・夜須・三輪へ分割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　
Ｒ3.11
朝日新聞　筑前より320部を吸収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
Ｒ3.9
読売　杷木分　40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
Ｒ3.11
朝日新聞　筑前より40部を吸収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
Ｒ2.4～
秋月を分割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Ｒ3.4
甘木販売店を甘木・甘木東・甘木南に分割</t>
        </r>
      </text>
    </comment>
    <comment ref="A9" authorId="1">
      <text>
        <r>
          <rPr>
            <b/>
            <sz val="9"/>
            <rFont val="ＭＳ Ｐゴシック"/>
            <family val="3"/>
          </rPr>
          <t>Ｒ3.3
甘木より分割
新店</t>
        </r>
      </text>
    </comment>
    <comment ref="A10" authorId="1">
      <text>
        <r>
          <rPr>
            <b/>
            <sz val="9"/>
            <rFont val="ＭＳ Ｐゴシック"/>
            <family val="3"/>
          </rPr>
          <t>Ｒ3.3
甘木より分割
新店</t>
        </r>
      </text>
    </comment>
    <comment ref="G4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2">
      <text>
        <r>
          <rPr>
            <b/>
            <sz val="9"/>
            <rFont val="ＭＳ Ｐゴシック"/>
            <family val="3"/>
          </rPr>
          <t>Ｒ3.12
小郡大刀洗へ210部移動</t>
        </r>
      </text>
    </comment>
    <comment ref="J4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R2.5
小郡大刀洗へ100部移譲
</t>
        </r>
        <r>
          <rPr>
            <b/>
            <sz val="9"/>
            <rFont val="ＭＳ Ｐゴシック"/>
            <family val="3"/>
          </rPr>
          <t>Ｒ3.12
小郡大刀洗へ460部移動</t>
        </r>
      </text>
    </comment>
    <comment ref="G47" authorId="1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  <comment ref="J47" authorId="0">
      <text>
        <r>
          <rPr>
            <sz val="9"/>
            <rFont val="ＭＳ Ｐゴシック"/>
            <family val="3"/>
          </rPr>
          <t xml:space="preserve">大刀洗町含む
Ｒ2.4～
小郡・小郡三国へ一部分割して店名を小郡松崎より変更
R2.5
小郡三国より100部移動
</t>
        </r>
        <r>
          <rPr>
            <b/>
            <sz val="9"/>
            <rFont val="ＭＳ Ｐゴシック"/>
            <family val="3"/>
          </rPr>
          <t>Ｒ3.12
小郡・小郡三国より690部移管</t>
        </r>
      </text>
    </comment>
    <comment ref="G18" authorId="1">
      <text>
        <r>
          <rPr>
            <b/>
            <sz val="9"/>
            <rFont val="ＭＳ Ｐゴシック"/>
            <family val="3"/>
          </rPr>
          <t>R3.9廃店
西日本へ（300）
志波　230
杷木　　30
宝珠山　40</t>
        </r>
      </text>
    </comment>
    <comment ref="A45" authorId="1">
      <text>
        <r>
          <rPr>
            <b/>
            <sz val="9"/>
            <rFont val="ＭＳ Ｐゴシック"/>
            <family val="3"/>
          </rPr>
          <t>R3.10
小郡三国・小郡太刀洗を分割</t>
        </r>
      </text>
    </comment>
    <comment ref="D45" authorId="1">
      <text>
        <r>
          <rPr>
            <b/>
            <sz val="9"/>
            <rFont val="ＭＳ Ｐゴシック"/>
            <family val="3"/>
          </rPr>
          <t>R3.10
小郡・太刀洗より店名変更。
一部小郡太刀洗へ</t>
        </r>
      </text>
    </comment>
    <comment ref="D46" authorId="1">
      <text>
        <r>
          <rPr>
            <b/>
            <sz val="9"/>
            <rFont val="ＭＳ Ｐゴシック"/>
            <family val="3"/>
          </rPr>
          <t>R3.10
小郡北部より店名変更。
一部小郡太刀洗へ
Ｒ3.12
小郡大刀洗へ50部移動</t>
        </r>
      </text>
    </comment>
    <comment ref="D47" authorId="1">
      <text>
        <r>
          <rPr>
            <b/>
            <sz val="9"/>
            <rFont val="ＭＳ Ｐゴシック"/>
            <family val="3"/>
          </rPr>
          <t>R3.10
新店　小郡北部と小郡・太刀洗の一部を統合。
Ｒ3.12
小郡三国より50部移管</t>
        </r>
      </text>
    </comment>
  </commentList>
</comments>
</file>

<file path=xl/sharedStrings.xml><?xml version="1.0" encoding="utf-8"?>
<sst xmlns="http://schemas.openxmlformats.org/spreadsheetml/2006/main" count="1591" uniqueCount="645">
  <si>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</si>
  <si>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</si>
  <si>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</si>
  <si>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</si>
  <si>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</si>
  <si>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</si>
  <si>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</si>
  <si>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</si>
  <si>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</si>
  <si>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</si>
  <si>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</si>
  <si>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</si>
  <si>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</si>
  <si>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</si>
  <si>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</si>
  <si>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</si>
  <si>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</si>
  <si>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</si>
  <si>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</si>
  <si>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</si>
  <si>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</si>
  <si>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</si>
  <si>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</si>
  <si>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</si>
  <si>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</si>
  <si>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</si>
  <si>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</si>
  <si>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</si>
  <si>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</si>
  <si>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</si>
  <si>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</si>
  <si>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</si>
  <si>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</si>
  <si>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博多駅南</t>
  </si>
  <si>
    <t>月隈</t>
  </si>
  <si>
    <t>比恵</t>
  </si>
  <si>
    <t>空港通</t>
  </si>
  <si>
    <t>福岡市中央区</t>
  </si>
  <si>
    <t>舞鶴</t>
  </si>
  <si>
    <t>六本松</t>
  </si>
  <si>
    <t>大手門</t>
  </si>
  <si>
    <t>今泉・薬院</t>
  </si>
  <si>
    <t>小笹</t>
  </si>
  <si>
    <t>荒戸</t>
  </si>
  <si>
    <t>今川</t>
  </si>
  <si>
    <t>福岡市西区</t>
  </si>
  <si>
    <t>姪浜</t>
  </si>
  <si>
    <t>周船寺</t>
  </si>
  <si>
    <t>福重</t>
  </si>
  <si>
    <t>今宿</t>
  </si>
  <si>
    <t>野方</t>
  </si>
  <si>
    <t>四箇田南</t>
  </si>
  <si>
    <t>福岡市城南区</t>
  </si>
  <si>
    <t>別府</t>
  </si>
  <si>
    <t>梅林</t>
  </si>
  <si>
    <t>樋井川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</si>
  <si>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</si>
  <si>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</si>
  <si>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</si>
  <si>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</si>
  <si>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</si>
  <si>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</si>
  <si>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</si>
  <si>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</si>
  <si>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</si>
  <si>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</si>
  <si>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</si>
  <si>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福岡市南区</t>
  </si>
  <si>
    <t>野間</t>
  </si>
  <si>
    <t>高宮</t>
  </si>
  <si>
    <t>大橋</t>
  </si>
  <si>
    <t>若久</t>
  </si>
  <si>
    <t>長住</t>
  </si>
  <si>
    <t>長丘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</si>
  <si>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</si>
  <si>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</si>
  <si>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</si>
  <si>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</si>
  <si>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</si>
  <si>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</si>
  <si>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</si>
  <si>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</si>
  <si>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</si>
  <si>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</si>
  <si>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</si>
  <si>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</si>
  <si>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</si>
  <si>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</si>
  <si>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</si>
  <si>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</si>
  <si>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</si>
  <si>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</si>
  <si>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</si>
  <si>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</si>
  <si>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</si>
  <si>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</si>
  <si>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</si>
  <si>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</si>
  <si>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</si>
  <si>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</si>
  <si>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</si>
  <si>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</si>
  <si>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</si>
  <si>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</si>
  <si>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</si>
  <si>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</si>
  <si>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</si>
  <si>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</si>
  <si>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</si>
  <si>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</si>
  <si>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</si>
  <si>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</si>
  <si>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</si>
  <si>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</si>
  <si>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</si>
  <si>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</si>
  <si>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</si>
  <si>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</si>
  <si>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</si>
  <si>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</si>
  <si>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</si>
  <si>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</si>
  <si>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</si>
  <si>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</si>
  <si>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</si>
  <si>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</si>
  <si>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</si>
  <si>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</si>
  <si>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</si>
  <si>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</si>
  <si>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</si>
  <si>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</si>
  <si>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</si>
  <si>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</si>
  <si>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</si>
  <si>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</si>
  <si>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</si>
  <si>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</si>
  <si>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</si>
  <si>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</si>
  <si>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</si>
  <si>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</si>
  <si>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</si>
  <si>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</si>
  <si>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</si>
  <si>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</si>
  <si>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</si>
  <si>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</si>
  <si>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</si>
  <si>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</si>
  <si>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</si>
  <si>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</si>
  <si>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</si>
  <si>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</si>
  <si>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</si>
  <si>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</si>
  <si>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</si>
  <si>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</si>
  <si>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</si>
  <si>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</si>
  <si>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</si>
  <si>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</si>
  <si>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</si>
  <si>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</si>
  <si>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</si>
  <si>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</si>
  <si>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</si>
  <si>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</si>
  <si>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</si>
  <si>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</si>
  <si>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</si>
  <si>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</si>
  <si>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</si>
  <si>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</si>
  <si>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</si>
  <si>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</si>
  <si>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</si>
  <si>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</si>
  <si>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</si>
  <si>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</si>
  <si>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</si>
  <si>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</si>
  <si>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</si>
  <si>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</si>
  <si>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</si>
  <si>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</si>
  <si>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</si>
  <si>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</si>
  <si>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</si>
  <si>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</si>
  <si>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</si>
  <si>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</si>
  <si>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</si>
  <si>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</si>
  <si>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</si>
  <si>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</si>
  <si>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</si>
  <si>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</si>
  <si>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</si>
  <si>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</si>
  <si>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</si>
  <si>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</si>
  <si>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</si>
  <si>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</si>
  <si>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</si>
  <si>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</si>
  <si>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</si>
  <si>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</si>
  <si>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</si>
  <si>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</si>
  <si>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</si>
  <si>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福間南</t>
  </si>
  <si>
    <t>長 住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</si>
  <si>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</si>
  <si>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</si>
  <si>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</si>
  <si>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</si>
  <si>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</si>
  <si>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</si>
  <si>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</si>
  <si>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</si>
  <si>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</si>
  <si>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原北（室住）</t>
  </si>
  <si>
    <t>野多目・老司</t>
  </si>
  <si>
    <t>平和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</si>
  <si>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</si>
  <si>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</si>
  <si>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</si>
  <si>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</si>
  <si>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原(原団地）</t>
  </si>
  <si>
    <t>粕屋</t>
  </si>
  <si>
    <t>井尻南・弥永</t>
  </si>
  <si>
    <t>野多目・老司</t>
  </si>
  <si>
    <t>吉塚</t>
  </si>
  <si>
    <t>自由ヶ丘</t>
  </si>
  <si>
    <t>大濠公園</t>
  </si>
  <si>
    <t>平尾・薬院</t>
  </si>
  <si>
    <t>別府・田島</t>
  </si>
  <si>
    <t>城南学園通</t>
  </si>
  <si>
    <t>野芥南・四箇田</t>
  </si>
  <si>
    <t>百道</t>
  </si>
  <si>
    <t>原</t>
  </si>
  <si>
    <t>野間・高宮</t>
  </si>
  <si>
    <t>大橋南部</t>
  </si>
  <si>
    <t>津屋崎</t>
  </si>
  <si>
    <t>志摩</t>
  </si>
  <si>
    <t>志賀島</t>
  </si>
  <si>
    <t>博多駅前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</si>
  <si>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</si>
  <si>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</si>
  <si>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</si>
  <si>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</si>
  <si>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</si>
  <si>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</si>
  <si>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</si>
  <si>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</si>
  <si>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</si>
  <si>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</si>
  <si>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</si>
  <si>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甘木北部</t>
  </si>
  <si>
    <t>小　計</t>
  </si>
  <si>
    <t>【旧朝倉郡】</t>
  </si>
  <si>
    <t>朝倉</t>
  </si>
  <si>
    <t>杷木</t>
  </si>
  <si>
    <t>40440</t>
  </si>
  <si>
    <t>朝倉郡</t>
  </si>
  <si>
    <t>筑前町</t>
  </si>
  <si>
    <t>筑前</t>
  </si>
  <si>
    <t>夜須</t>
  </si>
  <si>
    <t>三輪</t>
  </si>
  <si>
    <t>夜須</t>
  </si>
  <si>
    <t>筑紫野南＊</t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</si>
  <si>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</si>
  <si>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</si>
  <si>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</si>
  <si>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</si>
  <si>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</si>
  <si>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</si>
  <si>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</si>
  <si>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</si>
  <si>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</si>
  <si>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姪ノ浜</t>
  </si>
  <si>
    <t>姪ノ浜西</t>
  </si>
  <si>
    <t>長尾･片江</t>
  </si>
  <si>
    <t>粕屋東</t>
  </si>
  <si>
    <t>香椎南･筥松東</t>
  </si>
  <si>
    <t>渡辺通</t>
  </si>
  <si>
    <t>自由ヶ丘</t>
  </si>
  <si>
    <t>宗像西部</t>
  </si>
  <si>
    <t>荒江・藤崎</t>
  </si>
  <si>
    <t>雑餉隈</t>
  </si>
  <si>
    <t>姪浜・室見</t>
  </si>
  <si>
    <t>朝倉街道･太宰府南</t>
  </si>
  <si>
    <t>朝倉街道･太宰府南</t>
  </si>
  <si>
    <t>今宿・学研都市</t>
  </si>
  <si>
    <t>周船寺北</t>
  </si>
  <si>
    <t>糸島中央</t>
  </si>
  <si>
    <t>波多江</t>
  </si>
  <si>
    <t>加布里</t>
  </si>
  <si>
    <t>前原駅前</t>
  </si>
  <si>
    <t>糸島中央</t>
  </si>
  <si>
    <t>小笹・笹丘</t>
  </si>
  <si>
    <t>原西部</t>
  </si>
  <si>
    <t>福津北部</t>
  </si>
  <si>
    <t>福津中央</t>
  </si>
  <si>
    <t>福津東部</t>
  </si>
  <si>
    <t>水城･都府楼･下大利</t>
  </si>
  <si>
    <t>箱崎・松島</t>
  </si>
  <si>
    <t>糸島</t>
  </si>
  <si>
    <t>若草・月の浦</t>
  </si>
  <si>
    <t>樋井川</t>
  </si>
  <si>
    <t>鳥飼・別府</t>
  </si>
  <si>
    <t>七隈・梅林</t>
  </si>
  <si>
    <t>原・野芥</t>
  </si>
  <si>
    <t>春日北部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</si>
  <si>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</si>
  <si>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</si>
  <si>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</si>
  <si>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</si>
  <si>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</si>
  <si>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</si>
  <si>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</si>
  <si>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</si>
  <si>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</si>
  <si>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</si>
  <si>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</si>
  <si>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</si>
  <si>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</si>
  <si>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</si>
  <si>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</si>
  <si>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香椎・名島</t>
  </si>
  <si>
    <t>千早・松崎・青葉</t>
  </si>
  <si>
    <t>那珂川市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</si>
  <si>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</si>
  <si>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</si>
  <si>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</si>
  <si>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</si>
  <si>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</si>
  <si>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</si>
  <si>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</si>
  <si>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</si>
  <si>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前原上町</t>
  </si>
  <si>
    <t>40１３３</t>
  </si>
  <si>
    <t>周船寺・九大学研都市A</t>
  </si>
  <si>
    <t>千早・名島</t>
  </si>
  <si>
    <t>香椎東・青葉</t>
  </si>
  <si>
    <t>令和　　　年　　　月　　　日</t>
  </si>
  <si>
    <t>春日西部</t>
  </si>
  <si>
    <t>春日北部･紅葉丘西･ちくし台</t>
  </si>
  <si>
    <t>天神・渡辺通・舞鶴</t>
  </si>
  <si>
    <t>姪ノ浜駅南・愛宕浜</t>
  </si>
  <si>
    <t>箱崎・吉塚</t>
  </si>
  <si>
    <t>箱崎・松島</t>
  </si>
  <si>
    <t>城南</t>
  </si>
  <si>
    <t>原・野芥</t>
  </si>
  <si>
    <t>宇美・須恵東</t>
  </si>
  <si>
    <t>粕屋・須恵西</t>
  </si>
  <si>
    <t>野方・橋本・姪浜西</t>
  </si>
  <si>
    <t>博多駅東・駅南</t>
  </si>
  <si>
    <t>大野城北部</t>
  </si>
  <si>
    <t>土井松崎</t>
  </si>
  <si>
    <t>香椎・香住ヶ丘・照葉</t>
  </si>
  <si>
    <t>吉塚・博多駅南</t>
  </si>
  <si>
    <t>月隈・大野城・白木原</t>
  </si>
  <si>
    <t>春日</t>
  </si>
  <si>
    <t>香椎・千早・松崎</t>
  </si>
  <si>
    <t>大楠・平尾南</t>
  </si>
  <si>
    <t>博多旧市街</t>
  </si>
  <si>
    <t xml:space="preserve">水城 </t>
  </si>
  <si>
    <t>今宿</t>
  </si>
  <si>
    <t>野芥・次郎丸</t>
  </si>
  <si>
    <t>周船寺</t>
  </si>
  <si>
    <t>二日市</t>
  </si>
  <si>
    <t>ＮＴ筑紫野</t>
  </si>
  <si>
    <t>前原南</t>
  </si>
  <si>
    <t>玄海</t>
  </si>
  <si>
    <t>高宮・大橋</t>
  </si>
  <si>
    <t>鶴田</t>
  </si>
  <si>
    <t>博多南部・南福岡・井尻</t>
  </si>
  <si>
    <t>笹丘・田島</t>
  </si>
  <si>
    <t>松田</t>
  </si>
  <si>
    <t>粕屋仲原</t>
  </si>
  <si>
    <t>博多駅東</t>
  </si>
  <si>
    <t>天神・舞鶴</t>
  </si>
  <si>
    <t>（03.04）</t>
  </si>
  <si>
    <t>舞鶴・大手門</t>
  </si>
  <si>
    <t>吉塚・志免北</t>
  </si>
  <si>
    <t>甘木E</t>
  </si>
  <si>
    <t>甘木東E</t>
  </si>
  <si>
    <t>甘木南E</t>
  </si>
  <si>
    <t>二日市南筑紫野ＮＴ</t>
  </si>
  <si>
    <t>姪浜・室見</t>
  </si>
  <si>
    <t>PS　福岡ﾁﾗｼﾎﾟｽﾃｨﾝｸﾞ</t>
  </si>
  <si>
    <t>PS　福岡ﾁﾗｼﾎﾟｽﾃｨﾝｸﾞ</t>
  </si>
  <si>
    <t>PS志賀島</t>
  </si>
  <si>
    <t>PS西戸崎</t>
  </si>
  <si>
    <t>PS奈多</t>
  </si>
  <si>
    <t>PS三苫</t>
  </si>
  <si>
    <t>PS美和台</t>
  </si>
  <si>
    <t>PS香住丘</t>
  </si>
  <si>
    <t>PS香椎下原</t>
  </si>
  <si>
    <t>PS香椎</t>
  </si>
  <si>
    <t>PS照葉北</t>
  </si>
  <si>
    <t>PS照葉</t>
  </si>
  <si>
    <t>PS城浜</t>
  </si>
  <si>
    <t>PS千早</t>
  </si>
  <si>
    <t>PS千早西</t>
  </si>
  <si>
    <t>PS名島</t>
  </si>
  <si>
    <t>PS舞松原</t>
  </si>
  <si>
    <t>PS八田</t>
  </si>
  <si>
    <t>PS松島</t>
  </si>
  <si>
    <t>PS東箱崎</t>
  </si>
  <si>
    <t>PS箱崎</t>
  </si>
  <si>
    <t>PS筥松</t>
  </si>
  <si>
    <t>PS馬出</t>
  </si>
  <si>
    <t>PS東吉塚</t>
  </si>
  <si>
    <t>PS吉塚</t>
  </si>
  <si>
    <t>PS千代</t>
  </si>
  <si>
    <t>PS博多①</t>
  </si>
  <si>
    <t>PS博多②</t>
  </si>
  <si>
    <t>PS堅粕</t>
  </si>
  <si>
    <t>PS東光</t>
  </si>
  <si>
    <t>PS那珂</t>
  </si>
  <si>
    <t>PS三筑</t>
  </si>
  <si>
    <t>PS席田</t>
  </si>
  <si>
    <t>PS赤坂①</t>
  </si>
  <si>
    <t>PS赤坂②</t>
  </si>
  <si>
    <t>PS春吉</t>
  </si>
  <si>
    <t>PS高宮</t>
  </si>
  <si>
    <t>PS平尾</t>
  </si>
  <si>
    <t>PS小笹</t>
  </si>
  <si>
    <t>PS当仁①</t>
  </si>
  <si>
    <t>PS当仁②</t>
  </si>
  <si>
    <t>PS舞鶴</t>
  </si>
  <si>
    <t>PS福浜</t>
  </si>
  <si>
    <t>PS草ヶ江</t>
  </si>
  <si>
    <t>PS笹丘②</t>
  </si>
  <si>
    <t>PS愛宕</t>
  </si>
  <si>
    <t>PS愛宕浜</t>
  </si>
  <si>
    <t>PS姪浜</t>
  </si>
  <si>
    <t>PS姪北</t>
  </si>
  <si>
    <t>PS内浜</t>
  </si>
  <si>
    <t>PS福重</t>
  </si>
  <si>
    <t>PS下山門</t>
  </si>
  <si>
    <t>PS石丸</t>
  </si>
  <si>
    <t>PS城原</t>
  </si>
  <si>
    <t>PS壱岐東</t>
  </si>
  <si>
    <t>PS壱岐南</t>
  </si>
  <si>
    <t>PS今宿</t>
  </si>
  <si>
    <t>PS西都</t>
  </si>
  <si>
    <t>PS周船寺</t>
  </si>
  <si>
    <t>PS別府</t>
  </si>
  <si>
    <t>PS笹丘①</t>
  </si>
  <si>
    <t>PS田島</t>
  </si>
  <si>
    <t>PS城南</t>
  </si>
  <si>
    <t>PS長尾</t>
  </si>
  <si>
    <t>PS金山</t>
  </si>
  <si>
    <t>PS堤丘</t>
  </si>
  <si>
    <t>PS片江</t>
  </si>
  <si>
    <t>PS七隈①</t>
  </si>
  <si>
    <t>PS七隈②</t>
  </si>
  <si>
    <t>PS堤</t>
  </si>
  <si>
    <t>PS百道浜</t>
  </si>
  <si>
    <t>PS百道</t>
  </si>
  <si>
    <t>PS西新</t>
  </si>
  <si>
    <t>PS鳥飼</t>
  </si>
  <si>
    <t>PS高取①</t>
  </si>
  <si>
    <t>PS高取②</t>
  </si>
  <si>
    <t>PS室見</t>
  </si>
  <si>
    <t>PS原</t>
  </si>
  <si>
    <t>PS原北</t>
  </si>
  <si>
    <t>PS大原早良</t>
  </si>
  <si>
    <t>PS小田部</t>
  </si>
  <si>
    <t>PS飯倉中央</t>
  </si>
  <si>
    <t>PS飯原</t>
  </si>
  <si>
    <t>PS飯倉</t>
  </si>
  <si>
    <t>PS有住</t>
  </si>
  <si>
    <t>PS賀茂</t>
  </si>
  <si>
    <t>PS有田</t>
  </si>
  <si>
    <t>PS田隈</t>
  </si>
  <si>
    <t>PS田村</t>
  </si>
  <si>
    <t>PS四箇田</t>
  </si>
  <si>
    <t>PS大楠</t>
  </si>
  <si>
    <t>PS西高宮</t>
  </si>
  <si>
    <t>PS大池</t>
  </si>
  <si>
    <t>PS長丘</t>
  </si>
  <si>
    <t>PS長住</t>
  </si>
  <si>
    <t>PS西長住</t>
  </si>
  <si>
    <t>PS塩原</t>
  </si>
  <si>
    <t>PS若久</t>
  </si>
  <si>
    <t>PS東若久</t>
  </si>
  <si>
    <t>PS筑紫丘</t>
  </si>
  <si>
    <t>PS三宅</t>
  </si>
  <si>
    <t>PS横手</t>
  </si>
  <si>
    <t>PS野多目</t>
  </si>
  <si>
    <t>PS曰佐</t>
  </si>
  <si>
    <t>PS弥永</t>
  </si>
  <si>
    <t>PS花畑</t>
  </si>
  <si>
    <t>PS東花畑</t>
  </si>
  <si>
    <t>PS柏原</t>
  </si>
  <si>
    <t>PS春日原</t>
  </si>
  <si>
    <t>PS大谷</t>
  </si>
  <si>
    <t>PS春日東</t>
  </si>
  <si>
    <t>PS春日南</t>
  </si>
  <si>
    <t>PS白水</t>
  </si>
  <si>
    <t>PS天神山</t>
  </si>
  <si>
    <t>PS大野東</t>
  </si>
  <si>
    <t>PS大野北</t>
  </si>
  <si>
    <t>PS大野</t>
  </si>
  <si>
    <t>PS大利①</t>
  </si>
  <si>
    <t>PS大利②</t>
  </si>
  <si>
    <t>PS月の浦</t>
  </si>
  <si>
    <t>PS二日市①</t>
  </si>
  <si>
    <t>PS二日市②</t>
  </si>
  <si>
    <t>PS二日市東①</t>
  </si>
  <si>
    <t>PS二日市東②</t>
  </si>
  <si>
    <t>PS二日市北</t>
  </si>
  <si>
    <t>PS筑紫</t>
  </si>
  <si>
    <t>PS原田(筑</t>
  </si>
  <si>
    <t>PS吉木</t>
  </si>
  <si>
    <t>PS大宰府西</t>
  </si>
  <si>
    <t>PS水城西</t>
  </si>
  <si>
    <t>PS下大利</t>
  </si>
  <si>
    <t>PS国分</t>
  </si>
  <si>
    <t>PS水城</t>
  </si>
  <si>
    <t>PS安徳</t>
  </si>
  <si>
    <t>PS安徳北</t>
  </si>
  <si>
    <t>PS安徳南</t>
  </si>
  <si>
    <t>PS片縄</t>
  </si>
  <si>
    <t>PS岩戸北</t>
  </si>
  <si>
    <t>PS新宮</t>
  </si>
  <si>
    <t>PS新宮北</t>
  </si>
  <si>
    <t>PS新宮東</t>
  </si>
  <si>
    <t>PS志免中央</t>
  </si>
  <si>
    <t>PS志免西</t>
  </si>
  <si>
    <t>PS東月隈</t>
  </si>
  <si>
    <t>PS須恵第一</t>
  </si>
  <si>
    <t>PS桜原</t>
  </si>
  <si>
    <t>PS宇美</t>
  </si>
  <si>
    <t>PS宇美東</t>
  </si>
  <si>
    <t>PS粕屋西</t>
  </si>
  <si>
    <t>PS大川</t>
  </si>
  <si>
    <t>PS勢門</t>
  </si>
  <si>
    <t>PS篠栗</t>
  </si>
  <si>
    <t>PS花見</t>
  </si>
  <si>
    <t>PS花鶴</t>
  </si>
  <si>
    <t>PS千鳥</t>
  </si>
  <si>
    <t>PS東郷</t>
  </si>
  <si>
    <t>PS日の里西</t>
  </si>
  <si>
    <t>PS日の里東</t>
  </si>
  <si>
    <t>PS南郷</t>
  </si>
  <si>
    <t>PS赤間</t>
  </si>
  <si>
    <t>PS赤間西①</t>
  </si>
  <si>
    <t>PS赤間西②</t>
  </si>
  <si>
    <t>PS福間①</t>
  </si>
  <si>
    <t>PS福間②</t>
  </si>
  <si>
    <t>PS福間南</t>
  </si>
  <si>
    <t>PS神興</t>
  </si>
  <si>
    <t>PS神興東</t>
  </si>
  <si>
    <t>PS津屋崎①</t>
  </si>
  <si>
    <t>PS津屋崎②</t>
  </si>
  <si>
    <t>PS波多江</t>
  </si>
  <si>
    <t>PS東風</t>
  </si>
  <si>
    <t>PS前原</t>
  </si>
  <si>
    <t>PS前原南</t>
  </si>
  <si>
    <t>PS甘木</t>
  </si>
  <si>
    <t>PS立石</t>
  </si>
  <si>
    <t>PS三輪</t>
  </si>
  <si>
    <t>PS東小田</t>
  </si>
  <si>
    <t>40216</t>
  </si>
  <si>
    <t>小郡市</t>
  </si>
  <si>
    <t>小郡</t>
  </si>
  <si>
    <t>S</t>
  </si>
  <si>
    <t>小郡三沢</t>
  </si>
  <si>
    <t>小郡三国</t>
  </si>
  <si>
    <t>小郡山隈</t>
  </si>
  <si>
    <t>小郡大刀洗</t>
  </si>
  <si>
    <t>PS　福岡ﾁﾗｼﾎﾟｽﾃｨﾝｸﾞ</t>
  </si>
  <si>
    <t>PS小郡</t>
  </si>
  <si>
    <t>PS大原小郡</t>
  </si>
  <si>
    <t>PS三国</t>
  </si>
  <si>
    <t>　小郡市</t>
  </si>
  <si>
    <t>月隈★旧板付</t>
  </si>
  <si>
    <t>大手門</t>
  </si>
  <si>
    <t>荒戸</t>
  </si>
  <si>
    <t>六本松</t>
  </si>
  <si>
    <t>小笹</t>
  </si>
  <si>
    <t>笹丘</t>
  </si>
  <si>
    <t>平尾</t>
  </si>
  <si>
    <t>福重・姪浜西</t>
  </si>
  <si>
    <t>杷木＊</t>
  </si>
  <si>
    <t>PS赤坂</t>
  </si>
  <si>
    <t>拾六町上山門</t>
  </si>
  <si>
    <t>（03.10）</t>
  </si>
  <si>
    <t>薬院・けやき通り</t>
  </si>
  <si>
    <t>西新・原中央・城南</t>
  </si>
  <si>
    <t>二日市吉木</t>
  </si>
  <si>
    <t>東箱崎</t>
  </si>
  <si>
    <t>筥松</t>
  </si>
  <si>
    <t>博多駅前</t>
  </si>
  <si>
    <t>板付★新</t>
  </si>
  <si>
    <t>荒戸</t>
  </si>
  <si>
    <t xml:space="preserve">周船寺北 </t>
  </si>
  <si>
    <t>井尻</t>
  </si>
  <si>
    <t>大橋東部･高宮</t>
  </si>
  <si>
    <t>二日市西部</t>
  </si>
  <si>
    <t>那珂川</t>
  </si>
  <si>
    <t>宇美</t>
  </si>
  <si>
    <t>篠栗</t>
  </si>
  <si>
    <t>篠栗西</t>
  </si>
  <si>
    <t>宇美四王寺坂</t>
  </si>
  <si>
    <t>志免空港東</t>
  </si>
  <si>
    <t>志免</t>
  </si>
  <si>
    <t>原町</t>
  </si>
  <si>
    <t>長者原</t>
  </si>
  <si>
    <t>久山</t>
  </si>
  <si>
    <t>宗像北部</t>
  </si>
  <si>
    <t>ひかりヶ丘</t>
  </si>
  <si>
    <t>甘木</t>
  </si>
  <si>
    <t>甘木南</t>
  </si>
  <si>
    <t>杷木</t>
  </si>
  <si>
    <t>舞鶴</t>
  </si>
  <si>
    <t>薬院・赤坂</t>
  </si>
  <si>
    <t>筑紫</t>
  </si>
  <si>
    <t>美しが丘</t>
  </si>
  <si>
    <t>天神・舞鶴</t>
  </si>
  <si>
    <t>今川・草ヶ江</t>
  </si>
  <si>
    <t>PS香椎東</t>
  </si>
  <si>
    <t>PS和白</t>
  </si>
  <si>
    <r>
      <t>PS飯倉</t>
    </r>
    <r>
      <rPr>
        <sz val="11"/>
        <rFont val="ＭＳ Ｐ明朝"/>
        <family val="1"/>
      </rPr>
      <t>②</t>
    </r>
  </si>
  <si>
    <r>
      <t>PS粕屋中央</t>
    </r>
    <r>
      <rPr>
        <sz val="11"/>
        <rFont val="ＭＳ Ｐ明朝"/>
        <family val="1"/>
      </rPr>
      <t>②</t>
    </r>
  </si>
  <si>
    <r>
      <t>PS原西</t>
    </r>
    <r>
      <rPr>
        <sz val="11"/>
        <rFont val="ＭＳ Ｐ明朝"/>
        <family val="1"/>
      </rPr>
      <t>②</t>
    </r>
  </si>
  <si>
    <t>PS大宰府</t>
  </si>
  <si>
    <r>
      <t>PS粕屋中央</t>
    </r>
    <r>
      <rPr>
        <sz val="11"/>
        <color indexed="10"/>
        <rFont val="ＭＳ Ｐ明朝"/>
        <family val="1"/>
      </rPr>
      <t>①</t>
    </r>
  </si>
  <si>
    <r>
      <t>PS原西</t>
    </r>
    <r>
      <rPr>
        <sz val="11"/>
        <color indexed="10"/>
        <rFont val="ＭＳ Ｐ明朝"/>
        <family val="1"/>
      </rPr>
      <t>①</t>
    </r>
  </si>
  <si>
    <t>大野南部</t>
  </si>
  <si>
    <t>大野中央</t>
  </si>
  <si>
    <t>二日市</t>
  </si>
  <si>
    <t>二日市東</t>
  </si>
  <si>
    <t>（03.11.05）</t>
  </si>
  <si>
    <t>（03.12）</t>
  </si>
  <si>
    <t>博多中央・駅前</t>
  </si>
  <si>
    <t>博多ふ頭</t>
  </si>
  <si>
    <t>筥松</t>
  </si>
  <si>
    <t>多の津・松田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</si>
</sst>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</numFmts>
  <fonts count="8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38" fontId="16" fillId="0" borderId="0" xfId="48" applyFont="1" applyFill="1" applyAlignment="1">
      <alignment vertical="top"/>
    </xf>
    <xf numFmtId="38" fontId="18" fillId="0" borderId="0" xfId="48" applyFont="1" applyFill="1" applyAlignment="1">
      <alignment/>
    </xf>
    <xf numFmtId="38" fontId="19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4" fillId="0" borderId="30" xfId="0" applyNumberFormat="1" applyFont="1" applyFill="1" applyBorder="1" applyAlignment="1">
      <alignment/>
    </xf>
    <xf numFmtId="38" fontId="24" fillId="0" borderId="31" xfId="0" applyNumberFormat="1" applyFont="1" applyFill="1" applyBorder="1" applyAlignment="1">
      <alignment/>
    </xf>
    <xf numFmtId="38" fontId="24" fillId="0" borderId="32" xfId="0" applyNumberFormat="1" applyFont="1" applyFill="1" applyBorder="1" applyAlignment="1">
      <alignment/>
    </xf>
    <xf numFmtId="0" fontId="24" fillId="0" borderId="30" xfId="0" applyFont="1" applyFill="1" applyBorder="1" applyAlignment="1">
      <alignment/>
    </xf>
    <xf numFmtId="38" fontId="24" fillId="0" borderId="33" xfId="0" applyNumberFormat="1" applyFont="1" applyFill="1" applyBorder="1" applyAlignment="1">
      <alignment/>
    </xf>
    <xf numFmtId="38" fontId="24" fillId="0" borderId="34" xfId="0" applyNumberFormat="1" applyFont="1" applyFill="1" applyBorder="1" applyAlignment="1">
      <alignment/>
    </xf>
    <xf numFmtId="38" fontId="24" fillId="0" borderId="35" xfId="0" applyNumberFormat="1" applyFont="1" applyFill="1" applyBorder="1" applyAlignment="1">
      <alignment/>
    </xf>
    <xf numFmtId="38" fontId="24" fillId="0" borderId="36" xfId="0" applyNumberFormat="1" applyFont="1" applyFill="1" applyBorder="1" applyAlignment="1">
      <alignment/>
    </xf>
    <xf numFmtId="38" fontId="24" fillId="0" borderId="37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4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4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3" xfId="48" applyFont="1" applyFill="1" applyBorder="1" applyAlignment="1">
      <alignment horizontal="center" vertical="center"/>
    </xf>
    <xf numFmtId="185" fontId="28" fillId="0" borderId="26" xfId="48" applyNumberFormat="1" applyFont="1" applyFill="1" applyBorder="1" applyAlignment="1">
      <alignment horizontal="centerContinuous" vertical="center"/>
    </xf>
    <xf numFmtId="38" fontId="20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6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4" xfId="48" applyNumberFormat="1" applyFont="1" applyFill="1" applyBorder="1" applyAlignment="1">
      <alignment horizontal="center" vertical="center"/>
    </xf>
    <xf numFmtId="38" fontId="1" fillId="0" borderId="55" xfId="48" applyFont="1" applyFill="1" applyBorder="1" applyAlignment="1">
      <alignment horizontal="centerContinuous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5" xfId="48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6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3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2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1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4" xfId="48" applyNumberFormat="1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2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2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2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ill="1" applyAlignment="1">
      <alignment horizontal="center" vertical="center"/>
    </xf>
    <xf numFmtId="38" fontId="24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38" fontId="24" fillId="0" borderId="69" xfId="0" applyNumberFormat="1" applyFont="1" applyFill="1" applyBorder="1" applyAlignment="1">
      <alignment/>
    </xf>
    <xf numFmtId="38" fontId="24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5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6" xfId="48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6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2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2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2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2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5" fillId="0" borderId="48" xfId="48" applyFont="1" applyFill="1" applyBorder="1" applyAlignment="1">
      <alignment/>
    </xf>
    <xf numFmtId="38" fontId="27" fillId="0" borderId="78" xfId="48" applyFont="1" applyFill="1" applyBorder="1" applyAlignment="1" applyProtection="1">
      <alignment/>
      <protection/>
    </xf>
    <xf numFmtId="185" fontId="34" fillId="0" borderId="79" xfId="48" applyNumberFormat="1" applyFont="1" applyFill="1" applyBorder="1" applyAlignment="1">
      <alignment/>
    </xf>
    <xf numFmtId="38" fontId="21" fillId="0" borderId="48" xfId="48" applyFont="1" applyFill="1" applyBorder="1" applyAlignment="1">
      <alignment horizontal="distributed"/>
    </xf>
    <xf numFmtId="38" fontId="35" fillId="0" borderId="48" xfId="48" applyFont="1" applyFill="1" applyBorder="1" applyAlignment="1">
      <alignment/>
    </xf>
    <xf numFmtId="38" fontId="27" fillId="0" borderId="78" xfId="48" applyFont="1" applyFill="1" applyBorder="1" applyAlignment="1">
      <alignment/>
    </xf>
    <xf numFmtId="38" fontId="21" fillId="0" borderId="76" xfId="48" applyFont="1" applyFill="1" applyBorder="1" applyAlignment="1">
      <alignment/>
    </xf>
    <xf numFmtId="38" fontId="35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2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9" fillId="0" borderId="80" xfId="48" applyFont="1" applyFill="1" applyBorder="1" applyAlignment="1">
      <alignment horizontal="left"/>
    </xf>
    <xf numFmtId="38" fontId="79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5" fillId="0" borderId="77" xfId="48" applyFont="1" applyFill="1" applyBorder="1" applyAlignment="1">
      <alignment/>
    </xf>
    <xf numFmtId="38" fontId="21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2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2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2" fillId="0" borderId="74" xfId="48" applyNumberFormat="1" applyFont="1" applyFill="1" applyBorder="1" applyAlignment="1">
      <alignment/>
    </xf>
    <xf numFmtId="38" fontId="37" fillId="0" borderId="48" xfId="48" applyFont="1" applyFill="1" applyBorder="1" applyAlignment="1">
      <alignment/>
    </xf>
    <xf numFmtId="38" fontId="35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2" fillId="0" borderId="90" xfId="48" applyFont="1" applyFill="1" applyBorder="1" applyAlignment="1">
      <alignment/>
    </xf>
    <xf numFmtId="38" fontId="37" fillId="0" borderId="48" xfId="48" applyFont="1" applyFill="1" applyBorder="1" applyAlignment="1">
      <alignment/>
    </xf>
    <xf numFmtId="38" fontId="27" fillId="0" borderId="90" xfId="48" applyFont="1" applyFill="1" applyBorder="1" applyAlignment="1">
      <alignment/>
    </xf>
    <xf numFmtId="0" fontId="37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5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7" fillId="0" borderId="76" xfId="48" applyFont="1" applyFill="1" applyBorder="1" applyAlignment="1">
      <alignment/>
    </xf>
    <xf numFmtId="38" fontId="22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79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79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22" fillId="0" borderId="83" xfId="48" applyNumberFormat="1" applyFont="1" applyFill="1" applyBorder="1" applyAlignment="1">
      <alignment/>
    </xf>
    <xf numFmtId="185" fontId="22" fillId="0" borderId="81" xfId="48" applyNumberFormat="1" applyFont="1" applyFill="1" applyBorder="1" applyAlignment="1">
      <alignment/>
    </xf>
    <xf numFmtId="38" fontId="32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2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2" fillId="0" borderId="92" xfId="0" applyFont="1" applyFill="1" applyBorder="1" applyAlignment="1">
      <alignment shrinkToFit="1"/>
    </xf>
    <xf numFmtId="38" fontId="22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2" fillId="0" borderId="76" xfId="48" applyFont="1" applyFill="1" applyBorder="1" applyAlignment="1">
      <alignment/>
    </xf>
    <xf numFmtId="38" fontId="32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7" fillId="0" borderId="74" xfId="48" applyFont="1" applyFill="1" applyBorder="1" applyAlignment="1">
      <alignment/>
    </xf>
    <xf numFmtId="38" fontId="21" fillId="0" borderId="74" xfId="48" applyFont="1" applyFill="1" applyBorder="1" applyAlignment="1">
      <alignment/>
    </xf>
    <xf numFmtId="38" fontId="22" fillId="0" borderId="74" xfId="48" applyFont="1" applyFill="1" applyBorder="1" applyAlignment="1" applyProtection="1">
      <alignment/>
      <protection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5" fillId="0" borderId="76" xfId="48" applyFont="1" applyFill="1" applyBorder="1" applyAlignment="1">
      <alignment/>
    </xf>
    <xf numFmtId="38" fontId="35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2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2" fillId="0" borderId="30" xfId="48" applyFont="1" applyFill="1" applyBorder="1" applyAlignment="1">
      <alignment/>
    </xf>
    <xf numFmtId="38" fontId="22" fillId="0" borderId="81" xfId="48" applyFont="1" applyFill="1" applyBorder="1" applyAlignment="1">
      <alignment/>
    </xf>
    <xf numFmtId="38" fontId="37" fillId="0" borderId="80" xfId="48" applyFont="1" applyFill="1" applyBorder="1" applyAlignment="1">
      <alignment/>
    </xf>
    <xf numFmtId="38" fontId="37" fillId="0" borderId="22" xfId="48" applyFont="1" applyFill="1" applyBorder="1" applyAlignment="1">
      <alignment/>
    </xf>
    <xf numFmtId="38" fontId="37" fillId="0" borderId="80" xfId="48" applyFont="1" applyFill="1" applyBorder="1" applyAlignment="1">
      <alignment vertical="top"/>
    </xf>
    <xf numFmtId="38" fontId="37" fillId="0" borderId="22" xfId="48" applyFont="1" applyFill="1" applyBorder="1" applyAlignment="1">
      <alignment vertical="top"/>
    </xf>
    <xf numFmtId="38" fontId="27" fillId="0" borderId="91" xfId="48" applyFont="1" applyFill="1" applyBorder="1" applyAlignment="1">
      <alignment/>
    </xf>
    <xf numFmtId="38" fontId="37" fillId="0" borderId="40" xfId="48" applyFont="1" applyFill="1" applyBorder="1" applyAlignment="1">
      <alignment/>
    </xf>
    <xf numFmtId="38" fontId="27" fillId="0" borderId="81" xfId="48" applyFont="1" applyFill="1" applyBorder="1" applyAlignment="1">
      <alignment/>
    </xf>
    <xf numFmtId="38" fontId="32" fillId="0" borderId="80" xfId="48" applyFont="1" applyFill="1" applyBorder="1" applyAlignment="1">
      <alignment/>
    </xf>
    <xf numFmtId="38" fontId="32" fillId="0" borderId="22" xfId="48" applyFont="1" applyFill="1" applyBorder="1" applyAlignment="1">
      <alignment/>
    </xf>
    <xf numFmtId="38" fontId="37" fillId="0" borderId="40" xfId="48" applyFont="1" applyFill="1" applyBorder="1" applyAlignment="1">
      <alignment vertical="top"/>
    </xf>
    <xf numFmtId="38" fontId="32" fillId="0" borderId="80" xfId="48" applyFont="1" applyFill="1" applyBorder="1" applyAlignment="1">
      <alignment vertical="top"/>
    </xf>
    <xf numFmtId="38" fontId="32" fillId="0" borderId="22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1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2" fillId="0" borderId="97" xfId="48" applyFont="1" applyFill="1" applyBorder="1" applyAlignment="1">
      <alignment/>
    </xf>
    <xf numFmtId="38" fontId="22" fillId="0" borderId="67" xfId="48" applyFont="1" applyFill="1" applyBorder="1" applyAlignment="1">
      <alignment/>
    </xf>
    <xf numFmtId="38" fontId="22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7" fillId="0" borderId="76" xfId="48" applyFont="1" applyFill="1" applyBorder="1" applyAlignment="1">
      <alignment/>
    </xf>
    <xf numFmtId="38" fontId="27" fillId="0" borderId="74" xfId="48" applyFont="1" applyFill="1" applyBorder="1" applyAlignment="1">
      <alignment/>
    </xf>
    <xf numFmtId="185" fontId="34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5" fillId="0" borderId="22" xfId="48" applyFont="1" applyFill="1" applyBorder="1" applyAlignment="1">
      <alignment horizontal="center"/>
    </xf>
    <xf numFmtId="38" fontId="35" fillId="0" borderId="80" xfId="48" applyFont="1" applyFill="1" applyBorder="1" applyAlignment="1">
      <alignment vertical="top"/>
    </xf>
    <xf numFmtId="38" fontId="35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7" fillId="0" borderId="22" xfId="48" applyFont="1" applyFill="1" applyBorder="1" applyAlignment="1">
      <alignment horizontal="center"/>
    </xf>
    <xf numFmtId="38" fontId="32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35" fillId="0" borderId="63" xfId="48" applyFont="1" applyFill="1" applyBorder="1" applyAlignment="1">
      <alignment/>
    </xf>
    <xf numFmtId="38" fontId="35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5" fillId="0" borderId="76" xfId="48" applyFont="1" applyFill="1" applyBorder="1" applyAlignment="1">
      <alignment horizontal="center"/>
    </xf>
    <xf numFmtId="38" fontId="37" fillId="0" borderId="74" xfId="48" applyFont="1" applyFill="1" applyBorder="1" applyAlignment="1">
      <alignment vertical="top"/>
    </xf>
    <xf numFmtId="38" fontId="37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2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2" fillId="0" borderId="78" xfId="48" applyNumberFormat="1" applyFont="1" applyFill="1" applyBorder="1" applyAlignment="1">
      <alignment/>
    </xf>
    <xf numFmtId="38" fontId="29" fillId="0" borderId="77" xfId="48" applyFont="1" applyFill="1" applyBorder="1" applyAlignment="1">
      <alignment horizontal="distributed"/>
    </xf>
    <xf numFmtId="38" fontId="29" fillId="0" borderId="76" xfId="48" applyFont="1" applyFill="1" applyBorder="1" applyAlignment="1">
      <alignment horizontal="center"/>
    </xf>
    <xf numFmtId="38" fontId="23" fillId="0" borderId="74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center" shrinkToFit="1"/>
    </xf>
    <xf numFmtId="185" fontId="24" fillId="0" borderId="74" xfId="48" applyNumberFormat="1" applyFont="1" applyFill="1" applyBorder="1" applyAlignment="1">
      <alignment/>
    </xf>
    <xf numFmtId="38" fontId="23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2" fillId="0" borderId="81" xfId="48" applyFont="1" applyFill="1" applyBorder="1" applyAlignment="1" applyProtection="1">
      <alignment/>
      <protection/>
    </xf>
    <xf numFmtId="38" fontId="22" fillId="0" borderId="90" xfId="48" applyFont="1" applyFill="1" applyBorder="1" applyAlignment="1" applyProtection="1">
      <alignment/>
      <protection/>
    </xf>
    <xf numFmtId="38" fontId="21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2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4" fillId="0" borderId="94" xfId="48" applyNumberFormat="1" applyFont="1" applyFill="1" applyBorder="1" applyAlignment="1">
      <alignment/>
    </xf>
    <xf numFmtId="38" fontId="0" fillId="0" borderId="103" xfId="48" applyFont="1" applyFill="1" applyBorder="1" applyAlignment="1">
      <alignment horizontal="distributed"/>
    </xf>
    <xf numFmtId="38" fontId="22" fillId="0" borderId="91" xfId="48" applyFont="1" applyFill="1" applyBorder="1" applyAlignment="1" applyProtection="1">
      <alignment/>
      <protection/>
    </xf>
    <xf numFmtId="38" fontId="22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2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7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2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3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2" fillId="0" borderId="78" xfId="48" applyNumberFormat="1" applyFont="1" applyFill="1" applyBorder="1" applyAlignment="1" applyProtection="1">
      <alignment/>
      <protection/>
    </xf>
    <xf numFmtId="185" fontId="37" fillId="0" borderId="48" xfId="48" applyNumberFormat="1" applyFont="1" applyFill="1" applyBorder="1" applyAlignment="1">
      <alignment/>
    </xf>
    <xf numFmtId="185" fontId="27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2" fillId="0" borderId="76" xfId="48" applyNumberFormat="1" applyFont="1" applyFill="1" applyBorder="1" applyAlignment="1">
      <alignment horizontal="center" shrinkToFit="1"/>
    </xf>
    <xf numFmtId="185" fontId="79" fillId="0" borderId="77" xfId="48" applyNumberFormat="1" applyFont="1" applyFill="1" applyBorder="1" applyAlignment="1">
      <alignment horizontal="left"/>
    </xf>
    <xf numFmtId="185" fontId="79" fillId="0" borderId="76" xfId="48" applyNumberFormat="1" applyFont="1" applyFill="1" applyBorder="1" applyAlignment="1">
      <alignment horizontal="center"/>
    </xf>
    <xf numFmtId="185" fontId="79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2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2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2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2" fillId="0" borderId="90" xfId="48" applyNumberFormat="1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79" fillId="0" borderId="76" xfId="48" applyFont="1" applyFill="1" applyBorder="1" applyAlignment="1">
      <alignment/>
    </xf>
    <xf numFmtId="38" fontId="79" fillId="0" borderId="77" xfId="48" applyFont="1" applyFill="1" applyBorder="1" applyAlignment="1">
      <alignment horizontal="centerContinuous" shrinkToFit="1"/>
    </xf>
    <xf numFmtId="37" fontId="0" fillId="0" borderId="78" xfId="48" applyNumberFormat="1" applyFont="1" applyFill="1" applyBorder="1" applyAlignment="1" applyProtection="1">
      <alignment/>
      <protection/>
    </xf>
    <xf numFmtId="185" fontId="6" fillId="0" borderId="117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6" fillId="0" borderId="94" xfId="48" applyNumberFormat="1" applyFont="1" applyFill="1" applyBorder="1" applyAlignment="1">
      <alignment/>
    </xf>
    <xf numFmtId="38" fontId="4" fillId="0" borderId="51" xfId="48" applyNumberFormat="1" applyFont="1" applyFill="1" applyBorder="1" applyAlignment="1">
      <alignment/>
    </xf>
    <xf numFmtId="38" fontId="6" fillId="0" borderId="74" xfId="48" applyNumberFormat="1" applyFont="1" applyFill="1" applyBorder="1" applyAlignment="1">
      <alignment/>
    </xf>
    <xf numFmtId="185" fontId="22" fillId="0" borderId="92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70" xfId="48" applyNumberFormat="1" applyFont="1" applyFill="1" applyBorder="1" applyAlignment="1">
      <alignment/>
    </xf>
    <xf numFmtId="37" fontId="0" fillId="0" borderId="74" xfId="48" applyNumberFormat="1" applyFont="1" applyFill="1" applyBorder="1" applyAlignment="1" applyProtection="1">
      <alignment/>
      <protection/>
    </xf>
    <xf numFmtId="3" fontId="6" fillId="0" borderId="37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8" fontId="0" fillId="0" borderId="40" xfId="48" applyFont="1" applyFill="1" applyBorder="1" applyAlignment="1">
      <alignment/>
    </xf>
    <xf numFmtId="0" fontId="22" fillId="0" borderId="81" xfId="48" applyNumberFormat="1" applyFont="1" applyFill="1" applyBorder="1" applyAlignment="1">
      <alignment/>
    </xf>
    <xf numFmtId="185" fontId="80" fillId="0" borderId="14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80" fillId="0" borderId="82" xfId="48" applyNumberFormat="1" applyFont="1" applyFill="1" applyBorder="1" applyAlignment="1">
      <alignment/>
    </xf>
    <xf numFmtId="185" fontId="80" fillId="0" borderId="79" xfId="48" applyNumberFormat="1" applyFont="1" applyFill="1" applyBorder="1" applyAlignment="1">
      <alignment/>
    </xf>
    <xf numFmtId="38" fontId="44" fillId="0" borderId="78" xfId="48" applyFont="1" applyFill="1" applyBorder="1" applyAlignment="1" applyProtection="1">
      <alignment/>
      <protection/>
    </xf>
    <xf numFmtId="185" fontId="80" fillId="0" borderId="81" xfId="48" applyNumberFormat="1" applyFont="1" applyFill="1" applyBorder="1" applyAlignment="1">
      <alignment/>
    </xf>
    <xf numFmtId="185" fontId="80" fillId="0" borderId="90" xfId="48" applyNumberFormat="1" applyFont="1" applyFill="1" applyBorder="1" applyAlignment="1">
      <alignment/>
    </xf>
    <xf numFmtId="185" fontId="6" fillId="0" borderId="119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6" fillId="0" borderId="70" xfId="48" applyNumberFormat="1" applyFont="1" applyFill="1" applyBorder="1" applyAlignment="1">
      <alignment/>
    </xf>
    <xf numFmtId="38" fontId="4" fillId="0" borderId="75" xfId="48" applyNumberFormat="1" applyFont="1" applyFill="1" applyBorder="1" applyAlignment="1">
      <alignment/>
    </xf>
    <xf numFmtId="37" fontId="6" fillId="0" borderId="117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185" fontId="6" fillId="0" borderId="120" xfId="48" applyNumberFormat="1" applyFont="1" applyFill="1" applyBorder="1" applyAlignment="1">
      <alignment/>
    </xf>
    <xf numFmtId="185" fontId="6" fillId="0" borderId="81" xfId="48" applyNumberFormat="1" applyFont="1" applyFill="1" applyBorder="1" applyAlignment="1">
      <alignment/>
    </xf>
    <xf numFmtId="185" fontId="6" fillId="0" borderId="90" xfId="48" applyNumberFormat="1" applyFont="1" applyFill="1" applyBorder="1" applyAlignment="1">
      <alignment/>
    </xf>
    <xf numFmtId="38" fontId="0" fillId="0" borderId="98" xfId="48" applyFont="1" applyFill="1" applyBorder="1" applyAlignment="1">
      <alignment/>
    </xf>
    <xf numFmtId="185" fontId="22" fillId="0" borderId="91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40" xfId="48" applyFont="1" applyFill="1" applyBorder="1" applyAlignment="1">
      <alignment horizontal="centerContinuous" shrinkToFit="1"/>
    </xf>
    <xf numFmtId="198" fontId="0" fillId="0" borderId="76" xfId="48" applyNumberFormat="1" applyFont="1" applyFill="1" applyBorder="1" applyAlignment="1">
      <alignment horizontal="centerContinuous" shrinkToFit="1"/>
    </xf>
    <xf numFmtId="38" fontId="22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38" fontId="22" fillId="0" borderId="81" xfId="48" applyNumberFormat="1" applyFont="1" applyFill="1" applyBorder="1" applyAlignment="1">
      <alignment/>
    </xf>
    <xf numFmtId="38" fontId="22" fillId="0" borderId="90" xfId="48" applyNumberFormat="1" applyFont="1" applyFill="1" applyBorder="1" applyAlignment="1">
      <alignment/>
    </xf>
    <xf numFmtId="38" fontId="22" fillId="0" borderId="121" xfId="48" applyNumberFormat="1" applyFont="1" applyFill="1" applyBorder="1" applyAlignment="1">
      <alignment/>
    </xf>
    <xf numFmtId="0" fontId="22" fillId="0" borderId="81" xfId="0" applyFont="1" applyFill="1" applyBorder="1" applyAlignment="1">
      <alignment shrinkToFit="1"/>
    </xf>
    <xf numFmtId="0" fontId="0" fillId="0" borderId="82" xfId="0" applyFont="1" applyFill="1" applyBorder="1" applyAlignment="1">
      <alignment shrinkToFit="1"/>
    </xf>
    <xf numFmtId="38" fontId="21" fillId="0" borderId="40" xfId="48" applyFont="1" applyFill="1" applyBorder="1" applyAlignment="1">
      <alignment horizontal="distributed"/>
    </xf>
    <xf numFmtId="38" fontId="32" fillId="0" borderId="40" xfId="48" applyFont="1" applyFill="1" applyBorder="1" applyAlignment="1">
      <alignment/>
    </xf>
    <xf numFmtId="38" fontId="32" fillId="0" borderId="40" xfId="48" applyFont="1" applyFill="1" applyBorder="1" applyAlignment="1">
      <alignment vertical="top"/>
    </xf>
    <xf numFmtId="185" fontId="24" fillId="0" borderId="30" xfId="0" applyNumberFormat="1" applyFont="1" applyFill="1" applyBorder="1" applyAlignment="1">
      <alignment/>
    </xf>
    <xf numFmtId="185" fontId="24" fillId="0" borderId="31" xfId="0" applyNumberFormat="1" applyFont="1" applyFill="1" applyBorder="1" applyAlignment="1">
      <alignment/>
    </xf>
    <xf numFmtId="185" fontId="24" fillId="0" borderId="32" xfId="0" applyNumberFormat="1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185" fontId="24" fillId="0" borderId="33" xfId="0" applyNumberFormat="1" applyFont="1" applyFill="1" applyBorder="1" applyAlignment="1">
      <alignment/>
    </xf>
    <xf numFmtId="185" fontId="24" fillId="0" borderId="67" xfId="0" applyNumberFormat="1" applyFont="1" applyFill="1" applyBorder="1" applyAlignment="1">
      <alignment/>
    </xf>
    <xf numFmtId="185" fontId="24" fillId="0" borderId="34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Continuous" vertical="center"/>
    </xf>
    <xf numFmtId="38" fontId="0" fillId="0" borderId="76" xfId="48" applyFont="1" applyFill="1" applyBorder="1" applyAlignment="1">
      <alignment horizontal="distributed" shrinkToFit="1"/>
    </xf>
    <xf numFmtId="38" fontId="37" fillId="0" borderId="48" xfId="48" applyFont="1" applyFill="1" applyBorder="1" applyAlignment="1">
      <alignment horizontal="distributed"/>
    </xf>
    <xf numFmtId="0" fontId="0" fillId="0" borderId="80" xfId="48" applyNumberFormat="1" applyFont="1" applyFill="1" applyBorder="1" applyAlignment="1">
      <alignment horizontal="distributed" shrinkToFit="1"/>
    </xf>
    <xf numFmtId="0" fontId="0" fillId="0" borderId="76" xfId="48" applyNumberFormat="1" applyFont="1" applyFill="1" applyBorder="1" applyAlignment="1">
      <alignment horizontal="distributed"/>
    </xf>
    <xf numFmtId="38" fontId="37" fillId="0" borderId="40" xfId="48" applyFont="1" applyFill="1" applyBorder="1" applyAlignment="1">
      <alignment horizontal="distributed"/>
    </xf>
    <xf numFmtId="0" fontId="0" fillId="0" borderId="40" xfId="0" applyFill="1" applyBorder="1" applyAlignment="1">
      <alignment horizontal="distributed"/>
    </xf>
    <xf numFmtId="38" fontId="37" fillId="0" borderId="76" xfId="48" applyFont="1" applyFill="1" applyBorder="1" applyAlignment="1">
      <alignment horizontal="distributed"/>
    </xf>
    <xf numFmtId="38" fontId="32" fillId="0" borderId="48" xfId="48" applyFont="1" applyFill="1" applyBorder="1" applyAlignment="1">
      <alignment horizontal="distributed"/>
    </xf>
    <xf numFmtId="0" fontId="0" fillId="0" borderId="48" xfId="48" applyNumberFormat="1" applyFont="1" applyFill="1" applyBorder="1" applyAlignment="1">
      <alignment horizontal="distributed"/>
    </xf>
    <xf numFmtId="38" fontId="0" fillId="0" borderId="0" xfId="48" applyFont="1" applyFill="1" applyAlignment="1">
      <alignment horizontal="distributed"/>
    </xf>
    <xf numFmtId="38" fontId="35" fillId="0" borderId="48" xfId="48" applyFont="1" applyFill="1" applyBorder="1" applyAlignment="1">
      <alignment horizontal="distributed"/>
    </xf>
    <xf numFmtId="38" fontId="37" fillId="0" borderId="41" xfId="48" applyFont="1" applyFill="1" applyBorder="1" applyAlignment="1">
      <alignment horizontal="distributed"/>
    </xf>
    <xf numFmtId="185" fontId="0" fillId="0" borderId="104" xfId="48" applyNumberFormat="1" applyFont="1" applyFill="1" applyBorder="1" applyAlignment="1">
      <alignment horizontal="distributed"/>
    </xf>
    <xf numFmtId="185" fontId="8" fillId="0" borderId="48" xfId="48" applyNumberFormat="1" applyFont="1" applyFill="1" applyBorder="1" applyAlignment="1">
      <alignment horizontal="distributed"/>
    </xf>
    <xf numFmtId="0" fontId="0" fillId="0" borderId="80" xfId="0" applyFont="1" applyFill="1" applyBorder="1" applyAlignment="1">
      <alignment horizontal="distributed" shrinkToFit="1"/>
    </xf>
    <xf numFmtId="0" fontId="0" fillId="0" borderId="80" xfId="0" applyFont="1" applyFill="1" applyBorder="1" applyAlignment="1">
      <alignment horizontal="distributed"/>
    </xf>
    <xf numFmtId="38" fontId="6" fillId="0" borderId="78" xfId="48" applyFont="1" applyFill="1" applyBorder="1" applyAlignment="1">
      <alignment/>
    </xf>
    <xf numFmtId="38" fontId="6" fillId="0" borderId="83" xfId="48" applyFont="1" applyFill="1" applyBorder="1" applyAlignment="1">
      <alignment/>
    </xf>
    <xf numFmtId="38" fontId="6" fillId="0" borderId="86" xfId="48" applyFont="1" applyFill="1" applyBorder="1" applyAlignment="1">
      <alignment/>
    </xf>
    <xf numFmtId="38" fontId="6" fillId="0" borderId="90" xfId="48" applyFont="1" applyFill="1" applyBorder="1" applyAlignment="1">
      <alignment/>
    </xf>
    <xf numFmtId="0" fontId="6" fillId="0" borderId="81" xfId="0" applyFont="1" applyFill="1" applyBorder="1" applyAlignment="1">
      <alignment/>
    </xf>
    <xf numFmtId="38" fontId="6" fillId="0" borderId="91" xfId="48" applyFont="1" applyFill="1" applyBorder="1" applyAlignment="1">
      <alignment/>
    </xf>
    <xf numFmtId="0" fontId="6" fillId="0" borderId="74" xfId="48" applyNumberFormat="1" applyFont="1" applyFill="1" applyBorder="1" applyAlignment="1">
      <alignment/>
    </xf>
    <xf numFmtId="0" fontId="6" fillId="0" borderId="92" xfId="0" applyFont="1" applyFill="1" applyBorder="1" applyAlignment="1">
      <alignment shrinkToFit="1"/>
    </xf>
    <xf numFmtId="38" fontId="6" fillId="0" borderId="93" xfId="48" applyFont="1" applyFill="1" applyBorder="1" applyAlignment="1">
      <alignment/>
    </xf>
    <xf numFmtId="38" fontId="6" fillId="0" borderId="74" xfId="48" applyFont="1" applyFill="1" applyBorder="1" applyAlignment="1">
      <alignment/>
    </xf>
    <xf numFmtId="38" fontId="6" fillId="0" borderId="81" xfId="48" applyFont="1" applyFill="1" applyBorder="1" applyAlignment="1">
      <alignment/>
    </xf>
    <xf numFmtId="38" fontId="6" fillId="0" borderId="98" xfId="48" applyFont="1" applyFill="1" applyBorder="1" applyAlignment="1">
      <alignment/>
    </xf>
    <xf numFmtId="0" fontId="6" fillId="0" borderId="81" xfId="0" applyFont="1" applyFill="1" applyBorder="1" applyAlignment="1">
      <alignment shrinkToFit="1"/>
    </xf>
    <xf numFmtId="0" fontId="6" fillId="0" borderId="94" xfId="0" applyFont="1" applyFill="1" applyBorder="1" applyAlignment="1">
      <alignment/>
    </xf>
    <xf numFmtId="38" fontId="6" fillId="0" borderId="94" xfId="48" applyFont="1" applyFill="1" applyBorder="1" applyAlignment="1">
      <alignment/>
    </xf>
    <xf numFmtId="185" fontId="6" fillId="0" borderId="91" xfId="48" applyNumberFormat="1" applyFont="1" applyFill="1" applyBorder="1" applyAlignment="1">
      <alignment/>
    </xf>
    <xf numFmtId="185" fontId="6" fillId="0" borderId="78" xfId="48" applyNumberFormat="1" applyFont="1" applyFill="1" applyBorder="1" applyAlignment="1">
      <alignment/>
    </xf>
    <xf numFmtId="185" fontId="6" fillId="0" borderId="78" xfId="48" applyNumberFormat="1" applyFont="1" applyFill="1" applyBorder="1" applyAlignment="1" applyProtection="1">
      <alignment/>
      <protection/>
    </xf>
    <xf numFmtId="185" fontId="6" fillId="0" borderId="105" xfId="48" applyNumberFormat="1" applyFont="1" applyFill="1" applyBorder="1" applyAlignment="1">
      <alignment/>
    </xf>
    <xf numFmtId="185" fontId="6" fillId="0" borderId="109" xfId="48" applyNumberFormat="1" applyFont="1" applyFill="1" applyBorder="1" applyAlignment="1">
      <alignment/>
    </xf>
    <xf numFmtId="185" fontId="6" fillId="0" borderId="112" xfId="48" applyNumberFormat="1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4" fillId="0" borderId="82" xfId="0" applyFont="1" applyFill="1" applyBorder="1" applyAlignment="1">
      <alignment shrinkToFit="1"/>
    </xf>
    <xf numFmtId="38" fontId="4" fillId="0" borderId="61" xfId="48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113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48" applyNumberFormat="1" applyFill="1" applyAlignment="1">
      <alignment/>
    </xf>
    <xf numFmtId="38" fontId="0" fillId="0" borderId="48" xfId="48" applyFont="1" applyFill="1" applyBorder="1" applyAlignment="1">
      <alignment horizontal="distributed" shrinkToFit="1"/>
    </xf>
    <xf numFmtId="185" fontId="0" fillId="0" borderId="48" xfId="48" applyNumberFormat="1" applyFont="1" applyFill="1" applyBorder="1" applyAlignment="1">
      <alignment horizontal="distributed" shrinkToFit="1"/>
    </xf>
    <xf numFmtId="38" fontId="0" fillId="0" borderId="77" xfId="48" applyFont="1" applyFill="1" applyBorder="1" applyAlignment="1">
      <alignment shrinkToFit="1"/>
    </xf>
    <xf numFmtId="38" fontId="0" fillId="0" borderId="77" xfId="48" applyFont="1" applyFill="1" applyBorder="1" applyAlignment="1">
      <alignment horizontal="distributed" shrinkToFit="1"/>
    </xf>
    <xf numFmtId="185" fontId="6" fillId="0" borderId="92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32" fillId="0" borderId="77" xfId="48" applyFont="1" applyFill="1" applyBorder="1" applyAlignment="1">
      <alignment shrinkToFit="1"/>
    </xf>
    <xf numFmtId="185" fontId="24" fillId="0" borderId="49" xfId="0" applyNumberFormat="1" applyFont="1" applyFill="1" applyBorder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56" xfId="48" applyNumberFormat="1" applyFont="1" applyFill="1" applyBorder="1" applyAlignment="1">
      <alignment horizontal="centerContinuous"/>
    </xf>
    <xf numFmtId="185" fontId="8" fillId="0" borderId="55" xfId="48" applyNumberFormat="1" applyFont="1" applyFill="1" applyBorder="1" applyAlignment="1" quotePrefix="1">
      <alignment horizontal="left"/>
    </xf>
    <xf numFmtId="185" fontId="1" fillId="0" borderId="56" xfId="48" applyNumberFormat="1" applyFont="1" applyFill="1" applyBorder="1" applyAlignment="1">
      <alignment/>
    </xf>
    <xf numFmtId="185" fontId="8" fillId="0" borderId="57" xfId="48" applyNumberFormat="1" applyFont="1" applyFill="1" applyBorder="1" applyAlignment="1" quotePrefix="1">
      <alignment horizontal="center"/>
    </xf>
    <xf numFmtId="185" fontId="1" fillId="0" borderId="58" xfId="48" applyNumberFormat="1" applyFont="1" applyFill="1" applyBorder="1" applyAlignment="1">
      <alignment/>
    </xf>
    <xf numFmtId="185" fontId="32" fillId="0" borderId="0" xfId="48" applyNumberFormat="1" applyFont="1" applyFill="1" applyBorder="1" applyAlignment="1">
      <alignment horizontal="center"/>
    </xf>
    <xf numFmtId="185" fontId="0" fillId="0" borderId="0" xfId="48" applyNumberFormat="1" applyFill="1" applyBorder="1" applyAlignment="1">
      <alignment/>
    </xf>
    <xf numFmtId="185" fontId="16" fillId="0" borderId="0" xfId="48" applyNumberFormat="1" applyFont="1" applyFill="1" applyBorder="1" applyAlignment="1">
      <alignment horizontal="left" vertical="top"/>
    </xf>
    <xf numFmtId="185" fontId="1" fillId="0" borderId="38" xfId="48" applyNumberFormat="1" applyFont="1" applyFill="1" applyBorder="1" applyAlignment="1">
      <alignment horizontal="centerContinuous" vertical="center"/>
    </xf>
    <xf numFmtId="185" fontId="0" fillId="0" borderId="27" xfId="48" applyNumberFormat="1" applyFont="1" applyFill="1" applyBorder="1" applyAlignment="1">
      <alignment horizontal="centerContinuous" vertical="center"/>
    </xf>
    <xf numFmtId="185" fontId="0" fillId="0" borderId="29" xfId="48" applyNumberFormat="1" applyFont="1" applyFill="1" applyBorder="1" applyAlignment="1">
      <alignment horizontal="centerContinuous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0" fillId="0" borderId="59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62" xfId="48" applyNumberFormat="1" applyFont="1" applyFill="1" applyBorder="1" applyAlignment="1">
      <alignment horizontal="center"/>
    </xf>
    <xf numFmtId="185" fontId="0" fillId="0" borderId="72" xfId="48" applyNumberFormat="1" applyFont="1" applyFill="1" applyBorder="1" applyAlignment="1">
      <alignment horizontal="center"/>
    </xf>
    <xf numFmtId="185" fontId="0" fillId="0" borderId="56" xfId="48" applyNumberFormat="1" applyFont="1" applyFill="1" applyBorder="1" applyAlignment="1">
      <alignment horizontal="center"/>
    </xf>
    <xf numFmtId="185" fontId="1" fillId="0" borderId="14" xfId="48" applyNumberFormat="1" applyFont="1" applyFill="1" applyBorder="1" applyAlignment="1">
      <alignment horizontal="right"/>
    </xf>
    <xf numFmtId="185" fontId="0" fillId="0" borderId="48" xfId="48" applyNumberFormat="1" applyFont="1" applyFill="1" applyBorder="1" applyAlignment="1">
      <alignment shrinkToFit="1"/>
    </xf>
    <xf numFmtId="0" fontId="6" fillId="0" borderId="78" xfId="48" applyNumberFormat="1" applyFont="1" applyFill="1" applyBorder="1" applyAlignment="1">
      <alignment/>
    </xf>
    <xf numFmtId="185" fontId="21" fillId="0" borderId="48" xfId="48" applyNumberFormat="1" applyFont="1" applyFill="1" applyBorder="1" applyAlignment="1">
      <alignment horizontal="distributed"/>
    </xf>
    <xf numFmtId="0" fontId="79" fillId="0" borderId="40" xfId="48" applyNumberFormat="1" applyFont="1" applyFill="1" applyBorder="1" applyAlignment="1">
      <alignment/>
    </xf>
    <xf numFmtId="0" fontId="79" fillId="0" borderId="40" xfId="48" applyNumberFormat="1" applyFont="1" applyFill="1" applyBorder="1" applyAlignment="1">
      <alignment horizontal="distributed"/>
    </xf>
    <xf numFmtId="185" fontId="5" fillId="0" borderId="48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1" fillId="0" borderId="65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centerContinuous"/>
    </xf>
    <xf numFmtId="185" fontId="0" fillId="0" borderId="26" xfId="48" applyNumberFormat="1" applyFont="1" applyFill="1" applyBorder="1" applyAlignment="1">
      <alignment horizontal="centerContinuous"/>
    </xf>
    <xf numFmtId="185" fontId="0" fillId="0" borderId="89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0" fillId="0" borderId="123" xfId="48" applyNumberFormat="1" applyFont="1" applyFill="1" applyBorder="1" applyAlignment="1">
      <alignment horizontal="distributed"/>
    </xf>
    <xf numFmtId="38" fontId="5" fillId="0" borderId="76" xfId="48" applyFont="1" applyFill="1" applyBorder="1" applyAlignment="1">
      <alignment shrinkToFit="1"/>
    </xf>
    <xf numFmtId="0" fontId="0" fillId="0" borderId="40" xfId="0" applyFont="1" applyFill="1" applyBorder="1" applyAlignment="1">
      <alignment horizontal="distributed"/>
    </xf>
    <xf numFmtId="38" fontId="5" fillId="0" borderId="77" xfId="48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Continuous"/>
    </xf>
    <xf numFmtId="38" fontId="0" fillId="7" borderId="48" xfId="48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centerContinuous" shrinkToFit="1"/>
    </xf>
    <xf numFmtId="38" fontId="0" fillId="7" borderId="77" xfId="48" applyFont="1" applyFill="1" applyBorder="1" applyAlignment="1">
      <alignment horizontal="distributed"/>
    </xf>
    <xf numFmtId="38" fontId="0" fillId="7" borderId="48" xfId="48" applyFont="1" applyFill="1" applyBorder="1" applyAlignment="1">
      <alignment shrinkToFit="1"/>
    </xf>
    <xf numFmtId="38" fontId="0" fillId="7" borderId="48" xfId="48" applyFont="1" applyFill="1" applyBorder="1" applyAlignment="1">
      <alignment horizontal="distributed" shrinkToFit="1"/>
    </xf>
    <xf numFmtId="38" fontId="0" fillId="7" borderId="48" xfId="48" applyFont="1" applyFill="1" applyBorder="1" applyAlignment="1">
      <alignment horizontal="distributed"/>
    </xf>
    <xf numFmtId="185" fontId="0" fillId="7" borderId="77" xfId="48" applyNumberFormat="1" applyFont="1" applyFill="1" applyBorder="1" applyAlignment="1">
      <alignment horizontal="distributed"/>
    </xf>
    <xf numFmtId="185" fontId="0" fillId="7" borderId="123" xfId="48" applyNumberFormat="1" applyFont="1" applyFill="1" applyBorder="1" applyAlignment="1">
      <alignment horizontal="distributed"/>
    </xf>
    <xf numFmtId="185" fontId="0" fillId="7" borderId="48" xfId="48" applyNumberFormat="1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distributed"/>
    </xf>
    <xf numFmtId="38" fontId="0" fillId="7" borderId="76" xfId="48" applyFont="1" applyFill="1" applyBorder="1" applyAlignment="1">
      <alignment horizontal="distributed"/>
    </xf>
    <xf numFmtId="38" fontId="0" fillId="7" borderId="77" xfId="48" applyFont="1" applyFill="1" applyBorder="1" applyAlignment="1">
      <alignment shrinkToFit="1"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8" fillId="0" borderId="124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26" fillId="0" borderId="25" xfId="48" applyNumberFormat="1" applyFont="1" applyFill="1" applyBorder="1" applyAlignment="1">
      <alignment horizontal="distributed" vertical="center"/>
    </xf>
    <xf numFmtId="58" fontId="26" fillId="0" borderId="11" xfId="48" applyNumberFormat="1" applyFont="1" applyFill="1" applyBorder="1" applyAlignment="1">
      <alignment horizontal="distributed" vertical="center"/>
    </xf>
    <xf numFmtId="58" fontId="26" fillId="0" borderId="10" xfId="48" applyNumberFormat="1" applyFont="1" applyFill="1" applyBorder="1" applyAlignment="1">
      <alignment horizontal="distributed" vertical="center"/>
    </xf>
    <xf numFmtId="187" fontId="28" fillId="0" borderId="11" xfId="48" applyNumberFormat="1" applyFont="1" applyFill="1" applyBorder="1" applyAlignment="1">
      <alignment horizontal="center" vertical="center" shrinkToFit="1"/>
    </xf>
    <xf numFmtId="187" fontId="28" fillId="0" borderId="10" xfId="48" applyNumberFormat="1" applyFont="1" applyFill="1" applyBorder="1" applyAlignment="1">
      <alignment horizontal="center" vertical="center" shrinkToFit="1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185" fontId="81" fillId="0" borderId="125" xfId="48" applyNumberFormat="1" applyFont="1" applyFill="1" applyBorder="1" applyAlignment="1">
      <alignment horizontal="center" vertical="center"/>
    </xf>
    <xf numFmtId="185" fontId="81" fillId="0" borderId="126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24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15"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SheetLayoutView="115" workbookViewId="0" topLeftCell="A1">
      <selection activeCell="W16" sqref="W1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/>
      <c r="B2" s="606"/>
      <c r="C2" s="606"/>
      <c r="D2" s="607"/>
      <c r="E2" s="608" t="s">
        <v>346</v>
      </c>
      <c r="F2" s="609"/>
      <c r="G2" s="610"/>
      <c r="H2" s="87"/>
      <c r="I2" s="88">
        <f>M4+'中央区・西区'!M4+'城南区・早良区'!M4+'南区・春日・大野城'!M4+'筑紫野・太宰府・那珂川・粕屋'!M4+'古賀・宗像・福津・糸島'!M4+'朝倉市・郡・小郡市　(福岡扱い）'!M4</f>
        <v>0</v>
      </c>
      <c r="J2" s="178"/>
      <c r="K2" s="425"/>
      <c r="L2" s="603"/>
      <c r="M2" s="604"/>
      <c r="N2" s="89"/>
      <c r="O2" s="90"/>
      <c r="P2" s="7"/>
    </row>
    <row r="3" spans="14:17" ht="15" customHeight="1" thickBot="1">
      <c r="N3" s="91"/>
      <c r="Q3" s="91" t="s">
        <v>184</v>
      </c>
    </row>
    <row r="4" spans="1:17" ht="17.25" customHeight="1" thickBot="1">
      <c r="A4" s="186" t="s">
        <v>640</v>
      </c>
      <c r="B4" s="92"/>
      <c r="C4" s="93" t="s">
        <v>174</v>
      </c>
      <c r="D4" s="94" t="s">
        <v>5</v>
      </c>
      <c r="E4" s="95"/>
      <c r="F4" s="96" t="s">
        <v>6</v>
      </c>
      <c r="G4" s="97">
        <f>B33+E33+H33+L33+O33+R33</f>
        <v>65200</v>
      </c>
      <c r="H4" s="98" t="s">
        <v>7</v>
      </c>
      <c r="I4" s="99">
        <f>C33+F33+I33+M33+P33+S33</f>
        <v>0</v>
      </c>
      <c r="J4" s="100"/>
      <c r="K4" s="100"/>
      <c r="L4" s="101" t="s">
        <v>8</v>
      </c>
      <c r="M4" s="102">
        <f>I4+I35</f>
        <v>0</v>
      </c>
      <c r="N4" s="103"/>
      <c r="Q4" s="103" t="s">
        <v>185</v>
      </c>
    </row>
    <row r="5" ht="5.25" customHeight="1" thickBot="1"/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ht="15" customHeight="1">
      <c r="A7" s="105" t="s">
        <v>14</v>
      </c>
      <c r="B7" s="106" t="s">
        <v>15</v>
      </c>
      <c r="C7" s="107" t="s">
        <v>190</v>
      </c>
      <c r="D7" s="105" t="s">
        <v>14</v>
      </c>
      <c r="E7" s="106" t="s">
        <v>15</v>
      </c>
      <c r="F7" s="108" t="s">
        <v>190</v>
      </c>
      <c r="G7" s="105" t="s">
        <v>14</v>
      </c>
      <c r="H7" s="106" t="s">
        <v>15</v>
      </c>
      <c r="I7" s="108" t="s">
        <v>190</v>
      </c>
      <c r="J7" s="179" t="s">
        <v>14</v>
      </c>
      <c r="K7" s="180"/>
      <c r="L7" s="106" t="s">
        <v>15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15</v>
      </c>
      <c r="S7" s="108" t="s">
        <v>190</v>
      </c>
    </row>
    <row r="8" spans="1:19" ht="18" customHeight="1">
      <c r="A8" s="187" t="s">
        <v>17</v>
      </c>
      <c r="B8" s="470">
        <v>40</v>
      </c>
      <c r="C8" s="458"/>
      <c r="D8" s="190" t="s">
        <v>155</v>
      </c>
      <c r="E8" s="442">
        <v>2450</v>
      </c>
      <c r="F8" s="189"/>
      <c r="G8" s="187" t="s">
        <v>19</v>
      </c>
      <c r="H8" s="442">
        <v>670</v>
      </c>
      <c r="I8" s="189"/>
      <c r="J8" s="191" t="s">
        <v>21</v>
      </c>
      <c r="K8" s="192" t="s">
        <v>315</v>
      </c>
      <c r="L8" s="442">
        <v>1640</v>
      </c>
      <c r="M8" s="254"/>
      <c r="N8" s="591" t="s">
        <v>351</v>
      </c>
      <c r="O8" s="442"/>
      <c r="P8" s="189"/>
      <c r="Q8" s="187" t="s">
        <v>394</v>
      </c>
      <c r="R8" s="442">
        <v>50</v>
      </c>
      <c r="S8" s="254"/>
    </row>
    <row r="9" spans="1:19" ht="18" customHeight="1">
      <c r="A9" s="187" t="s">
        <v>18</v>
      </c>
      <c r="B9" s="471">
        <v>2100</v>
      </c>
      <c r="C9" s="435"/>
      <c r="D9" s="194" t="s">
        <v>361</v>
      </c>
      <c r="E9" s="443">
        <v>1880</v>
      </c>
      <c r="F9" s="193"/>
      <c r="G9" s="187" t="s">
        <v>156</v>
      </c>
      <c r="H9" s="443">
        <v>1230</v>
      </c>
      <c r="I9" s="193"/>
      <c r="J9" s="191" t="s">
        <v>20</v>
      </c>
      <c r="K9" s="192" t="s">
        <v>315</v>
      </c>
      <c r="L9" s="443">
        <v>1830</v>
      </c>
      <c r="M9" s="193"/>
      <c r="N9" s="596" t="s">
        <v>643</v>
      </c>
      <c r="O9" s="443">
        <v>280</v>
      </c>
      <c r="P9" s="193"/>
      <c r="Q9" s="187" t="s">
        <v>395</v>
      </c>
      <c r="R9" s="443">
        <v>50</v>
      </c>
      <c r="S9" s="267"/>
    </row>
    <row r="10" spans="1:19" ht="18" customHeight="1">
      <c r="A10" s="187" t="s">
        <v>227</v>
      </c>
      <c r="B10" s="471">
        <v>2100</v>
      </c>
      <c r="C10" s="435"/>
      <c r="D10" s="432" t="s">
        <v>331</v>
      </c>
      <c r="E10" s="443">
        <v>1300</v>
      </c>
      <c r="F10" s="193"/>
      <c r="G10" s="190" t="s">
        <v>344</v>
      </c>
      <c r="H10" s="443">
        <v>2350</v>
      </c>
      <c r="I10" s="193"/>
      <c r="J10" s="191" t="s">
        <v>27</v>
      </c>
      <c r="K10" s="192" t="s">
        <v>315</v>
      </c>
      <c r="L10" s="443">
        <v>2340</v>
      </c>
      <c r="M10" s="193"/>
      <c r="N10" s="187" t="s">
        <v>352</v>
      </c>
      <c r="O10" s="443">
        <v>500</v>
      </c>
      <c r="P10" s="193"/>
      <c r="Q10" s="190" t="s">
        <v>396</v>
      </c>
      <c r="R10" s="443">
        <v>350</v>
      </c>
      <c r="S10" s="267"/>
    </row>
    <row r="11" spans="1:19" ht="18" customHeight="1">
      <c r="A11" s="187" t="s">
        <v>330</v>
      </c>
      <c r="B11" s="471">
        <v>3910</v>
      </c>
      <c r="C11" s="435"/>
      <c r="D11" s="190" t="s">
        <v>307</v>
      </c>
      <c r="E11" s="443">
        <v>1850</v>
      </c>
      <c r="F11" s="193"/>
      <c r="G11" s="187" t="s">
        <v>340</v>
      </c>
      <c r="H11" s="443">
        <v>3250</v>
      </c>
      <c r="I11" s="193"/>
      <c r="J11" s="191" t="s">
        <v>24</v>
      </c>
      <c r="K11" s="192" t="s">
        <v>315</v>
      </c>
      <c r="L11" s="443">
        <v>2160</v>
      </c>
      <c r="M11" s="193"/>
      <c r="N11" s="594" t="s">
        <v>644</v>
      </c>
      <c r="O11" s="443">
        <v>170</v>
      </c>
      <c r="P11" s="193"/>
      <c r="Q11" s="187" t="s">
        <v>397</v>
      </c>
      <c r="R11" s="443">
        <v>1000</v>
      </c>
      <c r="S11" s="267"/>
    </row>
    <row r="12" spans="1:19" ht="18" customHeight="1">
      <c r="A12" s="187" t="s">
        <v>360</v>
      </c>
      <c r="B12" s="471">
        <v>1900</v>
      </c>
      <c r="C12" s="435"/>
      <c r="D12" s="190" t="s">
        <v>17</v>
      </c>
      <c r="E12" s="443">
        <v>70</v>
      </c>
      <c r="F12" s="193"/>
      <c r="G12" s="194" t="s">
        <v>285</v>
      </c>
      <c r="H12" s="443">
        <v>1270</v>
      </c>
      <c r="I12" s="193"/>
      <c r="J12" s="195" t="s">
        <v>25</v>
      </c>
      <c r="K12" s="192" t="s">
        <v>315</v>
      </c>
      <c r="L12" s="443">
        <v>2930</v>
      </c>
      <c r="M12" s="193"/>
      <c r="N12" s="465" t="s">
        <v>365</v>
      </c>
      <c r="O12" s="443">
        <v>1630</v>
      </c>
      <c r="P12" s="193"/>
      <c r="Q12" s="498" t="s">
        <v>398</v>
      </c>
      <c r="R12" s="443">
        <v>300</v>
      </c>
      <c r="S12" s="267"/>
    </row>
    <row r="13" spans="1:19" ht="18" customHeight="1">
      <c r="A13" s="187" t="s">
        <v>20</v>
      </c>
      <c r="B13" s="471">
        <v>140</v>
      </c>
      <c r="C13" s="435"/>
      <c r="D13" s="438" t="s">
        <v>597</v>
      </c>
      <c r="E13" s="443">
        <v>90</v>
      </c>
      <c r="F13" s="193"/>
      <c r="G13" s="187" t="s">
        <v>345</v>
      </c>
      <c r="H13" s="443">
        <v>1050</v>
      </c>
      <c r="I13" s="193"/>
      <c r="J13" s="191" t="s">
        <v>221</v>
      </c>
      <c r="K13" s="192" t="s">
        <v>315</v>
      </c>
      <c r="L13" s="443">
        <v>3620</v>
      </c>
      <c r="M13" s="193"/>
      <c r="N13" s="187" t="s">
        <v>23</v>
      </c>
      <c r="O13" s="443">
        <v>210</v>
      </c>
      <c r="P13" s="193"/>
      <c r="Q13" s="187" t="s">
        <v>399</v>
      </c>
      <c r="R13" s="443">
        <v>350</v>
      </c>
      <c r="S13" s="267"/>
    </row>
    <row r="14" spans="1:19" ht="18" customHeight="1">
      <c r="A14" s="434" t="s">
        <v>598</v>
      </c>
      <c r="B14" s="471">
        <v>140</v>
      </c>
      <c r="C14" s="435"/>
      <c r="D14" s="190"/>
      <c r="E14" s="443"/>
      <c r="F14" s="193"/>
      <c r="G14" s="187" t="s">
        <v>18</v>
      </c>
      <c r="H14" s="443">
        <v>1240</v>
      </c>
      <c r="I14" s="193"/>
      <c r="J14" s="195" t="s">
        <v>22</v>
      </c>
      <c r="K14" s="192" t="s">
        <v>315</v>
      </c>
      <c r="L14" s="443">
        <v>1210</v>
      </c>
      <c r="M14" s="193"/>
      <c r="N14" s="187" t="s">
        <v>18</v>
      </c>
      <c r="O14" s="443">
        <v>640</v>
      </c>
      <c r="P14" s="193"/>
      <c r="Q14" s="187" t="s">
        <v>400</v>
      </c>
      <c r="R14" s="443">
        <v>350</v>
      </c>
      <c r="S14" s="267"/>
    </row>
    <row r="15" spans="1:19" ht="18" customHeight="1">
      <c r="A15" s="187"/>
      <c r="B15" s="471"/>
      <c r="C15" s="459"/>
      <c r="D15" s="190"/>
      <c r="E15" s="443"/>
      <c r="F15" s="193"/>
      <c r="G15" s="187" t="s">
        <v>180</v>
      </c>
      <c r="H15" s="443">
        <v>480</v>
      </c>
      <c r="I15" s="193"/>
      <c r="J15" s="191" t="s">
        <v>157</v>
      </c>
      <c r="K15" s="192" t="s">
        <v>315</v>
      </c>
      <c r="L15" s="443">
        <v>1330</v>
      </c>
      <c r="M15" s="193"/>
      <c r="N15" s="187" t="s">
        <v>182</v>
      </c>
      <c r="O15" s="443">
        <v>40</v>
      </c>
      <c r="P15" s="199"/>
      <c r="Q15" s="187" t="s">
        <v>401</v>
      </c>
      <c r="R15" s="443">
        <v>250</v>
      </c>
      <c r="S15" s="267"/>
    </row>
    <row r="16" spans="1:19" ht="18" customHeight="1">
      <c r="A16" s="187"/>
      <c r="B16" s="472"/>
      <c r="C16" s="460"/>
      <c r="D16" s="190"/>
      <c r="E16" s="188"/>
      <c r="F16" s="193"/>
      <c r="G16" s="190" t="s">
        <v>246</v>
      </c>
      <c r="H16" s="443">
        <v>100</v>
      </c>
      <c r="I16" s="193"/>
      <c r="J16" s="195" t="s">
        <v>23</v>
      </c>
      <c r="K16" s="192" t="s">
        <v>315</v>
      </c>
      <c r="L16" s="443">
        <v>2750</v>
      </c>
      <c r="M16" s="193"/>
      <c r="N16" s="591" t="s">
        <v>380</v>
      </c>
      <c r="O16" s="471"/>
      <c r="P16" s="199"/>
      <c r="Q16" s="190" t="s">
        <v>402</v>
      </c>
      <c r="R16" s="443">
        <v>50</v>
      </c>
      <c r="S16" s="267"/>
    </row>
    <row r="17" spans="1:19" ht="18" customHeight="1">
      <c r="A17" s="187"/>
      <c r="B17" s="461"/>
      <c r="C17" s="199"/>
      <c r="D17" s="187"/>
      <c r="E17" s="198"/>
      <c r="F17" s="193"/>
      <c r="G17" s="187"/>
      <c r="H17" s="188"/>
      <c r="I17" s="193"/>
      <c r="J17" s="195" t="s">
        <v>18</v>
      </c>
      <c r="K17" s="192" t="s">
        <v>315</v>
      </c>
      <c r="L17" s="443">
        <v>2940</v>
      </c>
      <c r="M17" s="193"/>
      <c r="N17" s="197"/>
      <c r="O17" s="198"/>
      <c r="P17" s="199"/>
      <c r="Q17" s="187" t="s">
        <v>403</v>
      </c>
      <c r="R17" s="444">
        <v>50</v>
      </c>
      <c r="S17" s="267"/>
    </row>
    <row r="18" spans="1:19" ht="18" customHeight="1">
      <c r="A18" s="187"/>
      <c r="B18" s="200"/>
      <c r="C18" s="199"/>
      <c r="D18" s="187"/>
      <c r="E18" s="198"/>
      <c r="F18" s="193"/>
      <c r="G18" s="187"/>
      <c r="H18" s="188"/>
      <c r="I18" s="193"/>
      <c r="J18" s="191" t="s">
        <v>28</v>
      </c>
      <c r="K18" s="192" t="s">
        <v>315</v>
      </c>
      <c r="L18" s="443">
        <v>1670</v>
      </c>
      <c r="M18" s="193"/>
      <c r="N18" s="197"/>
      <c r="O18" s="198"/>
      <c r="P18" s="199"/>
      <c r="Q18" s="187" t="s">
        <v>404</v>
      </c>
      <c r="R18" s="444">
        <v>480</v>
      </c>
      <c r="S18" s="267"/>
    </row>
    <row r="19" spans="1:19" ht="18" customHeight="1">
      <c r="A19" s="201"/>
      <c r="B19" s="198"/>
      <c r="C19" s="199"/>
      <c r="D19" s="187"/>
      <c r="E19" s="198"/>
      <c r="F19" s="193"/>
      <c r="G19" s="190"/>
      <c r="H19" s="188"/>
      <c r="I19" s="193"/>
      <c r="J19" s="195" t="s">
        <v>17</v>
      </c>
      <c r="K19" s="192" t="s">
        <v>315</v>
      </c>
      <c r="L19" s="443">
        <v>540</v>
      </c>
      <c r="M19" s="193"/>
      <c r="N19" s="197"/>
      <c r="O19" s="198"/>
      <c r="P19" s="199"/>
      <c r="Q19" s="190" t="s">
        <v>405</v>
      </c>
      <c r="R19" s="444">
        <v>400</v>
      </c>
      <c r="S19" s="267"/>
    </row>
    <row r="20" spans="1:19" ht="18" customHeight="1">
      <c r="A20" s="202"/>
      <c r="B20" s="203"/>
      <c r="C20" s="204"/>
      <c r="D20" s="205"/>
      <c r="E20" s="198"/>
      <c r="F20" s="199"/>
      <c r="G20" s="190"/>
      <c r="H20" s="188"/>
      <c r="I20" s="193"/>
      <c r="J20" s="195"/>
      <c r="K20" s="192"/>
      <c r="L20" s="443"/>
      <c r="M20" s="193"/>
      <c r="N20" s="197"/>
      <c r="O20" s="198"/>
      <c r="P20" s="199"/>
      <c r="Q20" s="190" t="s">
        <v>406</v>
      </c>
      <c r="R20" s="444">
        <v>880</v>
      </c>
      <c r="S20" s="267"/>
    </row>
    <row r="21" spans="1:19" ht="18" customHeight="1">
      <c r="A21" s="187"/>
      <c r="B21" s="188"/>
      <c r="C21" s="193"/>
      <c r="D21" s="190"/>
      <c r="E21" s="265"/>
      <c r="F21" s="193"/>
      <c r="G21" s="190"/>
      <c r="H21" s="198"/>
      <c r="I21" s="199"/>
      <c r="J21" s="191"/>
      <c r="K21" s="192"/>
      <c r="L21" s="188"/>
      <c r="M21" s="193"/>
      <c r="N21" s="197"/>
      <c r="O21" s="198"/>
      <c r="P21" s="199"/>
      <c r="Q21" s="190" t="s">
        <v>407</v>
      </c>
      <c r="R21" s="514">
        <v>250</v>
      </c>
      <c r="S21" s="220"/>
    </row>
    <row r="22" spans="1:19" ht="18" customHeight="1">
      <c r="A22" s="206"/>
      <c r="B22" s="207"/>
      <c r="C22" s="204"/>
      <c r="D22" s="208"/>
      <c r="E22" s="198"/>
      <c r="F22" s="199"/>
      <c r="G22" s="187"/>
      <c r="H22" s="188"/>
      <c r="I22" s="193"/>
      <c r="J22" s="191"/>
      <c r="K22" s="192"/>
      <c r="L22" s="188"/>
      <c r="M22" s="193"/>
      <c r="N22" s="455"/>
      <c r="O22" s="198"/>
      <c r="P22" s="199"/>
      <c r="Q22" s="187" t="s">
        <v>408</v>
      </c>
      <c r="R22" s="444">
        <v>350</v>
      </c>
      <c r="S22" s="267"/>
    </row>
    <row r="23" spans="1:19" ht="18" customHeight="1">
      <c r="A23" s="206"/>
      <c r="B23" s="207"/>
      <c r="C23" s="204"/>
      <c r="D23" s="209"/>
      <c r="E23" s="210"/>
      <c r="F23" s="211"/>
      <c r="G23" s="190"/>
      <c r="H23" s="188"/>
      <c r="I23" s="193"/>
      <c r="J23" s="191"/>
      <c r="K23" s="192"/>
      <c r="L23" s="212"/>
      <c r="M23" s="193"/>
      <c r="N23" s="197"/>
      <c r="O23" s="198"/>
      <c r="P23" s="199"/>
      <c r="Q23" s="190" t="s">
        <v>409</v>
      </c>
      <c r="R23" s="444">
        <v>350</v>
      </c>
      <c r="S23" s="267"/>
    </row>
    <row r="24" spans="1:19" ht="18" customHeight="1">
      <c r="A24" s="213"/>
      <c r="B24" s="198"/>
      <c r="C24" s="199"/>
      <c r="D24" s="214"/>
      <c r="E24" s="210"/>
      <c r="F24" s="211"/>
      <c r="G24" s="190"/>
      <c r="H24" s="188"/>
      <c r="I24" s="193"/>
      <c r="J24" s="191"/>
      <c r="K24" s="192"/>
      <c r="L24" s="188"/>
      <c r="M24" s="193"/>
      <c r="N24" s="197"/>
      <c r="O24" s="198"/>
      <c r="P24" s="199"/>
      <c r="Q24" s="190" t="s">
        <v>410</v>
      </c>
      <c r="R24" s="444">
        <v>350</v>
      </c>
      <c r="S24" s="267"/>
    </row>
    <row r="25" spans="1:19" ht="18" customHeight="1">
      <c r="A25" s="201"/>
      <c r="B25" s="198"/>
      <c r="C25" s="199"/>
      <c r="D25" s="197"/>
      <c r="E25" s="198"/>
      <c r="F25" s="199"/>
      <c r="G25" s="197"/>
      <c r="H25" s="198"/>
      <c r="I25" s="199"/>
      <c r="J25" s="195"/>
      <c r="K25" s="192"/>
      <c r="L25" s="188"/>
      <c r="M25" s="193"/>
      <c r="N25" s="197"/>
      <c r="O25" s="198"/>
      <c r="P25" s="199"/>
      <c r="Q25" s="190" t="s">
        <v>411</v>
      </c>
      <c r="R25" s="514">
        <v>350</v>
      </c>
      <c r="S25" s="220"/>
    </row>
    <row r="26" spans="1:19" ht="18" customHeight="1">
      <c r="A26" s="201"/>
      <c r="B26" s="198"/>
      <c r="C26" s="199"/>
      <c r="D26" s="197"/>
      <c r="E26" s="198"/>
      <c r="F26" s="199"/>
      <c r="G26" s="197"/>
      <c r="H26" s="198"/>
      <c r="I26" s="199"/>
      <c r="J26" s="215"/>
      <c r="K26" s="216"/>
      <c r="L26" s="188"/>
      <c r="M26" s="217"/>
      <c r="N26" s="197"/>
      <c r="O26" s="198"/>
      <c r="P26" s="199"/>
      <c r="Q26" s="190" t="s">
        <v>412</v>
      </c>
      <c r="R26" s="514">
        <v>100</v>
      </c>
      <c r="S26" s="220"/>
    </row>
    <row r="27" spans="1:19" ht="18" customHeight="1">
      <c r="A27" s="201"/>
      <c r="B27" s="198"/>
      <c r="C27" s="199"/>
      <c r="D27" s="197"/>
      <c r="E27" s="198"/>
      <c r="F27" s="199"/>
      <c r="G27" s="197"/>
      <c r="H27" s="198"/>
      <c r="I27" s="199"/>
      <c r="J27" s="215"/>
      <c r="K27" s="216"/>
      <c r="L27" s="198"/>
      <c r="M27" s="199"/>
      <c r="N27" s="197"/>
      <c r="O27" s="198"/>
      <c r="P27" s="199"/>
      <c r="Q27" s="190" t="s">
        <v>413</v>
      </c>
      <c r="R27" s="514">
        <v>50</v>
      </c>
      <c r="S27" s="220"/>
    </row>
    <row r="28" spans="1:19" ht="18" customHeight="1">
      <c r="A28" s="201"/>
      <c r="B28" s="198"/>
      <c r="C28" s="199"/>
      <c r="D28" s="197"/>
      <c r="E28" s="198"/>
      <c r="F28" s="199"/>
      <c r="G28" s="197"/>
      <c r="H28" s="198"/>
      <c r="I28" s="199"/>
      <c r="J28" s="215"/>
      <c r="K28" s="216"/>
      <c r="L28" s="198"/>
      <c r="M28" s="199"/>
      <c r="N28" s="197"/>
      <c r="O28" s="198"/>
      <c r="P28" s="199"/>
      <c r="Q28" s="190" t="s">
        <v>414</v>
      </c>
      <c r="R28" s="514">
        <v>100</v>
      </c>
      <c r="S28" s="220"/>
    </row>
    <row r="29" spans="1:19" ht="18" customHeight="1">
      <c r="A29" s="201"/>
      <c r="B29" s="198"/>
      <c r="C29" s="199"/>
      <c r="D29" s="197"/>
      <c r="E29" s="198"/>
      <c r="F29" s="199"/>
      <c r="G29" s="197"/>
      <c r="H29" s="198"/>
      <c r="I29" s="199"/>
      <c r="J29" s="218"/>
      <c r="K29" s="219"/>
      <c r="L29" s="198"/>
      <c r="M29" s="220"/>
      <c r="N29" s="221"/>
      <c r="O29" s="198"/>
      <c r="P29" s="199"/>
      <c r="Q29" s="187" t="s">
        <v>627</v>
      </c>
      <c r="R29" s="514">
        <v>350</v>
      </c>
      <c r="S29" s="220"/>
    </row>
    <row r="30" spans="1:19" ht="18" customHeight="1">
      <c r="A30" s="187"/>
      <c r="B30" s="462"/>
      <c r="C30" s="199"/>
      <c r="D30" s="197"/>
      <c r="E30" s="198"/>
      <c r="F30" s="199"/>
      <c r="G30" s="197"/>
      <c r="H30" s="198"/>
      <c r="I30" s="199"/>
      <c r="J30" s="191" t="s">
        <v>26</v>
      </c>
      <c r="K30" s="192" t="s">
        <v>315</v>
      </c>
      <c r="L30" s="198"/>
      <c r="M30" s="199"/>
      <c r="N30" s="197"/>
      <c r="O30" s="198"/>
      <c r="P30" s="199"/>
      <c r="Q30" s="187" t="s">
        <v>628</v>
      </c>
      <c r="R30" s="514">
        <v>350</v>
      </c>
      <c r="S30" s="220"/>
    </row>
    <row r="31" spans="1:19" ht="18" customHeight="1">
      <c r="A31" s="187"/>
      <c r="B31" s="463"/>
      <c r="C31" s="199"/>
      <c r="D31" s="197"/>
      <c r="E31" s="198"/>
      <c r="F31" s="199"/>
      <c r="G31" s="197"/>
      <c r="H31" s="198"/>
      <c r="I31" s="199"/>
      <c r="J31" s="191"/>
      <c r="K31" s="190"/>
      <c r="L31" s="198"/>
      <c r="M31" s="199"/>
      <c r="N31" s="197"/>
      <c r="O31" s="198"/>
      <c r="P31" s="199"/>
      <c r="Q31" s="190"/>
      <c r="R31" s="514"/>
      <c r="S31" s="220"/>
    </row>
    <row r="32" spans="1:19" ht="18" customHeight="1">
      <c r="A32" s="222"/>
      <c r="B32" s="223"/>
      <c r="C32" s="199"/>
      <c r="D32" s="224"/>
      <c r="E32" s="223"/>
      <c r="F32" s="199"/>
      <c r="G32" s="224"/>
      <c r="H32" s="223"/>
      <c r="I32" s="199"/>
      <c r="J32" s="225"/>
      <c r="K32" s="226"/>
      <c r="L32" s="223"/>
      <c r="M32" s="199"/>
      <c r="N32" s="224"/>
      <c r="O32" s="223"/>
      <c r="P32" s="199"/>
      <c r="Q32" s="226"/>
      <c r="R32" s="515"/>
      <c r="S32" s="220"/>
    </row>
    <row r="33" spans="1:19" ht="18" customHeight="1" thickBot="1">
      <c r="A33" s="227" t="s">
        <v>29</v>
      </c>
      <c r="B33" s="228">
        <f>SUM(B8:B32)</f>
        <v>10330</v>
      </c>
      <c r="C33" s="229">
        <f>SUM(C8:C32)</f>
        <v>0</v>
      </c>
      <c r="D33" s="227" t="s">
        <v>29</v>
      </c>
      <c r="E33" s="228">
        <f>SUM(E8:E32)</f>
        <v>7640</v>
      </c>
      <c r="F33" s="229">
        <f>SUM(F8:F32)</f>
        <v>0</v>
      </c>
      <c r="G33" s="227" t="s">
        <v>29</v>
      </c>
      <c r="H33" s="228">
        <f>SUM(H8:H32)</f>
        <v>11640</v>
      </c>
      <c r="I33" s="229">
        <f>SUM(I8:I32)</f>
        <v>0</v>
      </c>
      <c r="J33" s="230" t="s">
        <v>29</v>
      </c>
      <c r="K33" s="231"/>
      <c r="L33" s="228">
        <f>SUM(L8:L32)</f>
        <v>24960</v>
      </c>
      <c r="M33" s="229">
        <f>SUM(M8:M32)</f>
        <v>0</v>
      </c>
      <c r="N33" s="227" t="s">
        <v>29</v>
      </c>
      <c r="O33" s="228">
        <f>SUM(O8:O32)</f>
        <v>3470</v>
      </c>
      <c r="P33" s="229">
        <f>SUM(P8:P32)</f>
        <v>0</v>
      </c>
      <c r="Q33" s="227" t="s">
        <v>29</v>
      </c>
      <c r="R33" s="516">
        <f>SUM(R8:R32)</f>
        <v>7160</v>
      </c>
      <c r="S33" s="229">
        <f>SUM(S8:S32)</f>
        <v>0</v>
      </c>
    </row>
    <row r="34" ht="15" customHeight="1" thickBot="1">
      <c r="N34" s="109"/>
    </row>
    <row r="35" spans="1:14" ht="17.25" customHeight="1" thickBot="1">
      <c r="A35" s="186" t="s">
        <v>640</v>
      </c>
      <c r="B35" s="110"/>
      <c r="C35" s="93" t="s">
        <v>159</v>
      </c>
      <c r="D35" s="94" t="s">
        <v>30</v>
      </c>
      <c r="E35" s="111"/>
      <c r="F35" s="96" t="s">
        <v>6</v>
      </c>
      <c r="G35" s="97">
        <f>B60+E60+H60+L60+O60+R60</f>
        <v>38250</v>
      </c>
      <c r="H35" s="112" t="s">
        <v>7</v>
      </c>
      <c r="I35" s="99">
        <f>C60+F60+I60+M60+P60+S60</f>
        <v>0</v>
      </c>
      <c r="J35" s="100"/>
      <c r="K35" s="100"/>
      <c r="N35" s="113"/>
    </row>
    <row r="36" ht="5.25" customHeight="1" thickBot="1"/>
    <row r="37" spans="1:19" ht="18" customHeight="1">
      <c r="A37" s="75" t="s">
        <v>9</v>
      </c>
      <c r="B37" s="76"/>
      <c r="C37" s="104"/>
      <c r="D37" s="82" t="s">
        <v>10</v>
      </c>
      <c r="E37" s="76"/>
      <c r="F37" s="104"/>
      <c r="G37" s="82" t="s">
        <v>11</v>
      </c>
      <c r="H37" s="76"/>
      <c r="I37" s="104"/>
      <c r="J37" s="82" t="s">
        <v>12</v>
      </c>
      <c r="K37" s="82"/>
      <c r="L37" s="76"/>
      <c r="M37" s="104"/>
      <c r="N37" s="82" t="s">
        <v>13</v>
      </c>
      <c r="O37" s="76"/>
      <c r="P37" s="104"/>
      <c r="Q37" s="82" t="s">
        <v>392</v>
      </c>
      <c r="R37" s="76"/>
      <c r="S37" s="104"/>
    </row>
    <row r="38" spans="1:19" s="7" customFormat="1" ht="15" customHeight="1">
      <c r="A38" s="105" t="s">
        <v>14</v>
      </c>
      <c r="B38" s="106" t="s">
        <v>16</v>
      </c>
      <c r="C38" s="108" t="s">
        <v>190</v>
      </c>
      <c r="D38" s="105" t="s">
        <v>14</v>
      </c>
      <c r="E38" s="106" t="s">
        <v>16</v>
      </c>
      <c r="F38" s="108" t="s">
        <v>190</v>
      </c>
      <c r="G38" s="105" t="s">
        <v>14</v>
      </c>
      <c r="H38" s="106" t="s">
        <v>16</v>
      </c>
      <c r="I38" s="108" t="s">
        <v>190</v>
      </c>
      <c r="J38" s="179" t="s">
        <v>14</v>
      </c>
      <c r="K38" s="180"/>
      <c r="L38" s="106" t="s">
        <v>16</v>
      </c>
      <c r="M38" s="108" t="s">
        <v>190</v>
      </c>
      <c r="N38" s="105" t="s">
        <v>14</v>
      </c>
      <c r="O38" s="106" t="s">
        <v>16</v>
      </c>
      <c r="P38" s="108" t="s">
        <v>190</v>
      </c>
      <c r="Q38" s="105" t="s">
        <v>14</v>
      </c>
      <c r="R38" s="106" t="s">
        <v>16</v>
      </c>
      <c r="S38" s="108" t="s">
        <v>190</v>
      </c>
    </row>
    <row r="39" spans="1:19" ht="18" customHeight="1">
      <c r="A39" s="187" t="s">
        <v>31</v>
      </c>
      <c r="B39" s="442">
        <v>550</v>
      </c>
      <c r="C39" s="189"/>
      <c r="D39" s="434" t="s">
        <v>599</v>
      </c>
      <c r="E39" s="442">
        <v>550</v>
      </c>
      <c r="F39" s="189"/>
      <c r="G39" s="187" t="s">
        <v>191</v>
      </c>
      <c r="H39" s="464">
        <v>470</v>
      </c>
      <c r="I39" s="189"/>
      <c r="J39" s="191" t="s">
        <v>290</v>
      </c>
      <c r="K39" s="192" t="s">
        <v>315</v>
      </c>
      <c r="L39" s="443">
        <v>2920</v>
      </c>
      <c r="M39" s="189"/>
      <c r="N39" s="594" t="s">
        <v>641</v>
      </c>
      <c r="O39" s="442">
        <v>3340</v>
      </c>
      <c r="P39" s="189"/>
      <c r="Q39" s="187" t="s">
        <v>415</v>
      </c>
      <c r="R39" s="464">
        <v>350</v>
      </c>
      <c r="S39" s="254"/>
    </row>
    <row r="40" spans="1:19" ht="18" customHeight="1">
      <c r="A40" s="187" t="s">
        <v>367</v>
      </c>
      <c r="B40" s="443">
        <v>550</v>
      </c>
      <c r="C40" s="193"/>
      <c r="D40" s="187" t="s">
        <v>162</v>
      </c>
      <c r="E40" s="443">
        <v>640</v>
      </c>
      <c r="F40" s="193"/>
      <c r="G40" s="187" t="s">
        <v>247</v>
      </c>
      <c r="H40" s="446">
        <v>250</v>
      </c>
      <c r="I40" s="193"/>
      <c r="J40" s="544" t="s">
        <v>582</v>
      </c>
      <c r="K40" s="192" t="s">
        <v>315</v>
      </c>
      <c r="L40" s="443">
        <v>1320</v>
      </c>
      <c r="M40" s="193"/>
      <c r="N40" s="591" t="s">
        <v>170</v>
      </c>
      <c r="O40" s="443"/>
      <c r="P40" s="193"/>
      <c r="Q40" s="187" t="s">
        <v>416</v>
      </c>
      <c r="R40" s="446">
        <v>100</v>
      </c>
      <c r="S40" s="267"/>
    </row>
    <row r="41" spans="1:19" ht="18" customHeight="1">
      <c r="A41" s="465" t="s">
        <v>362</v>
      </c>
      <c r="B41" s="443">
        <v>700</v>
      </c>
      <c r="C41" s="193"/>
      <c r="D41" s="232" t="s">
        <v>327</v>
      </c>
      <c r="E41" s="443">
        <v>960</v>
      </c>
      <c r="F41" s="193"/>
      <c r="G41" s="187" t="s">
        <v>382</v>
      </c>
      <c r="H41" s="446">
        <v>2000</v>
      </c>
      <c r="I41" s="193"/>
      <c r="J41" s="545" t="s">
        <v>600</v>
      </c>
      <c r="K41" s="192" t="s">
        <v>315</v>
      </c>
      <c r="L41" s="443">
        <v>1770</v>
      </c>
      <c r="M41" s="193"/>
      <c r="N41" s="595" t="s">
        <v>642</v>
      </c>
      <c r="O41" s="443">
        <v>80</v>
      </c>
      <c r="P41" s="193"/>
      <c r="Q41" s="187" t="s">
        <v>417</v>
      </c>
      <c r="R41" s="446">
        <v>50</v>
      </c>
      <c r="S41" s="267"/>
    </row>
    <row r="42" spans="1:19" ht="18" customHeight="1">
      <c r="A42" s="187" t="s">
        <v>177</v>
      </c>
      <c r="B42" s="443">
        <v>300</v>
      </c>
      <c r="C42" s="193"/>
      <c r="D42" s="187" t="s">
        <v>233</v>
      </c>
      <c r="E42" s="443">
        <v>700</v>
      </c>
      <c r="F42" s="193"/>
      <c r="G42" s="187" t="s">
        <v>32</v>
      </c>
      <c r="H42" s="446">
        <v>2200</v>
      </c>
      <c r="I42" s="193"/>
      <c r="J42" s="191" t="s">
        <v>35</v>
      </c>
      <c r="K42" s="192" t="s">
        <v>315</v>
      </c>
      <c r="L42" s="443">
        <v>2510</v>
      </c>
      <c r="M42" s="193"/>
      <c r="N42" s="592" t="s">
        <v>358</v>
      </c>
      <c r="O42" s="443">
        <v>3380</v>
      </c>
      <c r="P42" s="193"/>
      <c r="Q42" s="187" t="s">
        <v>418</v>
      </c>
      <c r="R42" s="446">
        <v>250</v>
      </c>
      <c r="S42" s="267"/>
    </row>
    <row r="43" spans="1:19" ht="18" customHeight="1">
      <c r="A43" s="187"/>
      <c r="B43" s="443"/>
      <c r="C43" s="267"/>
      <c r="D43" s="434"/>
      <c r="E43" s="443"/>
      <c r="F43" s="457"/>
      <c r="G43" s="190" t="s">
        <v>34</v>
      </c>
      <c r="H43" s="446">
        <v>500</v>
      </c>
      <c r="I43" s="193"/>
      <c r="J43" s="195" t="s">
        <v>33</v>
      </c>
      <c r="K43" s="192" t="s">
        <v>315</v>
      </c>
      <c r="L43" s="443">
        <v>1840</v>
      </c>
      <c r="M43" s="193"/>
      <c r="N43" s="190" t="s">
        <v>219</v>
      </c>
      <c r="O43" s="443">
        <v>250</v>
      </c>
      <c r="P43" s="199"/>
      <c r="Q43" s="190" t="s">
        <v>419</v>
      </c>
      <c r="R43" s="446">
        <v>300</v>
      </c>
      <c r="S43" s="267"/>
    </row>
    <row r="44" spans="1:19" ht="18" customHeight="1">
      <c r="A44" s="187"/>
      <c r="B44" s="233"/>
      <c r="C44" s="193"/>
      <c r="D44" s="187"/>
      <c r="E44" s="198"/>
      <c r="F44" s="199"/>
      <c r="G44" s="187" t="s">
        <v>219</v>
      </c>
      <c r="H44" s="444">
        <v>1850</v>
      </c>
      <c r="I44" s="217"/>
      <c r="J44" s="191" t="s">
        <v>31</v>
      </c>
      <c r="K44" s="192" t="s">
        <v>315</v>
      </c>
      <c r="L44" s="443">
        <v>2320</v>
      </c>
      <c r="M44" s="193"/>
      <c r="N44" s="232" t="s">
        <v>378</v>
      </c>
      <c r="O44" s="443">
        <v>980</v>
      </c>
      <c r="P44" s="193"/>
      <c r="Q44" s="187" t="s">
        <v>420</v>
      </c>
      <c r="R44" s="444">
        <v>100</v>
      </c>
      <c r="S44" s="330"/>
    </row>
    <row r="45" spans="1:19" ht="18" customHeight="1">
      <c r="A45" s="187"/>
      <c r="B45" s="200"/>
      <c r="C45" s="193"/>
      <c r="D45" s="187"/>
      <c r="E45" s="188"/>
      <c r="F45" s="193"/>
      <c r="G45" s="187"/>
      <c r="H45" s="436"/>
      <c r="I45" s="435"/>
      <c r="J45" s="195" t="s">
        <v>36</v>
      </c>
      <c r="K45" s="192" t="s">
        <v>315</v>
      </c>
      <c r="L45" s="443">
        <v>2770</v>
      </c>
      <c r="M45" s="193"/>
      <c r="N45" s="190" t="s">
        <v>386</v>
      </c>
      <c r="O45" s="443">
        <v>150</v>
      </c>
      <c r="P45" s="193"/>
      <c r="Q45" s="187" t="s">
        <v>421</v>
      </c>
      <c r="R45" s="472">
        <v>250</v>
      </c>
      <c r="S45" s="337"/>
    </row>
    <row r="46" spans="1:19" ht="18" customHeight="1">
      <c r="A46" s="187"/>
      <c r="B46" s="200"/>
      <c r="C46" s="199"/>
      <c r="D46" s="187"/>
      <c r="E46" s="198"/>
      <c r="F46" s="199"/>
      <c r="G46" s="187"/>
      <c r="H46" s="436"/>
      <c r="I46" s="199"/>
      <c r="J46" s="195"/>
      <c r="K46" s="192"/>
      <c r="L46" s="445"/>
      <c r="M46" s="193"/>
      <c r="N46" s="232"/>
      <c r="O46" s="198"/>
      <c r="P46" s="199"/>
      <c r="Q46" s="187" t="s">
        <v>422</v>
      </c>
      <c r="R46" s="472">
        <v>250</v>
      </c>
      <c r="S46" s="220"/>
    </row>
    <row r="47" spans="1:19" ht="18" customHeight="1">
      <c r="A47" s="187"/>
      <c r="B47" s="188"/>
      <c r="C47" s="193"/>
      <c r="D47" s="187"/>
      <c r="E47" s="198"/>
      <c r="F47" s="199"/>
      <c r="G47" s="187"/>
      <c r="H47" s="436"/>
      <c r="I47" s="199"/>
      <c r="J47" s="191"/>
      <c r="K47" s="192"/>
      <c r="L47" s="198"/>
      <c r="M47" s="199"/>
      <c r="N47" s="197"/>
      <c r="O47" s="198"/>
      <c r="P47" s="199"/>
      <c r="Q47" s="187" t="s">
        <v>423</v>
      </c>
      <c r="R47" s="472">
        <v>400</v>
      </c>
      <c r="S47" s="220"/>
    </row>
    <row r="48" spans="1:19" ht="18" customHeight="1">
      <c r="A48" s="187"/>
      <c r="B48" s="200"/>
      <c r="C48" s="199"/>
      <c r="D48" s="187"/>
      <c r="E48" s="198"/>
      <c r="F48" s="199"/>
      <c r="G48" s="187"/>
      <c r="H48" s="436"/>
      <c r="I48" s="199"/>
      <c r="J48" s="195"/>
      <c r="K48" s="192"/>
      <c r="L48" s="188"/>
      <c r="M48" s="193"/>
      <c r="N48" s="197"/>
      <c r="O48" s="198"/>
      <c r="P48" s="199"/>
      <c r="Q48" s="187" t="s">
        <v>424</v>
      </c>
      <c r="R48" s="472">
        <v>350</v>
      </c>
      <c r="S48" s="220"/>
    </row>
    <row r="49" spans="1:19" ht="18" customHeight="1">
      <c r="A49" s="187"/>
      <c r="B49" s="233"/>
      <c r="C49" s="193"/>
      <c r="D49" s="190"/>
      <c r="E49" s="198"/>
      <c r="F49" s="199"/>
      <c r="G49" s="190"/>
      <c r="H49" s="241"/>
      <c r="I49" s="199"/>
      <c r="J49" s="195"/>
      <c r="K49" s="192"/>
      <c r="L49" s="233"/>
      <c r="M49" s="193"/>
      <c r="N49" s="197"/>
      <c r="O49" s="198"/>
      <c r="P49" s="199"/>
      <c r="Q49" s="190"/>
      <c r="R49" s="517"/>
      <c r="S49" s="220"/>
    </row>
    <row r="50" spans="1:19" ht="18" customHeight="1">
      <c r="A50" s="187"/>
      <c r="B50" s="233"/>
      <c r="C50" s="193"/>
      <c r="D50" s="202"/>
      <c r="E50" s="198"/>
      <c r="F50" s="199"/>
      <c r="G50" s="190"/>
      <c r="H50" s="241"/>
      <c r="I50" s="199"/>
      <c r="J50" s="191"/>
      <c r="K50" s="192"/>
      <c r="L50" s="188"/>
      <c r="M50" s="193"/>
      <c r="N50" s="197"/>
      <c r="O50" s="198"/>
      <c r="P50" s="199"/>
      <c r="Q50" s="190"/>
      <c r="R50" s="517"/>
      <c r="S50" s="220"/>
    </row>
    <row r="51" spans="1:19" ht="18" customHeight="1">
      <c r="A51" s="187"/>
      <c r="B51" s="200"/>
      <c r="C51" s="199"/>
      <c r="D51" s="187"/>
      <c r="E51" s="198"/>
      <c r="F51" s="199"/>
      <c r="G51" s="187"/>
      <c r="H51" s="241"/>
      <c r="I51" s="199"/>
      <c r="J51" s="191"/>
      <c r="K51" s="192"/>
      <c r="L51" s="233"/>
      <c r="M51" s="193"/>
      <c r="N51" s="197"/>
      <c r="O51" s="198"/>
      <c r="P51" s="199"/>
      <c r="Q51" s="187"/>
      <c r="R51" s="517"/>
      <c r="S51" s="220"/>
    </row>
    <row r="52" spans="1:19" ht="18" customHeight="1">
      <c r="A52" s="202"/>
      <c r="B52" s="200"/>
      <c r="C52" s="199"/>
      <c r="D52" s="187"/>
      <c r="E52" s="198"/>
      <c r="F52" s="199"/>
      <c r="G52" s="190"/>
      <c r="H52" s="241"/>
      <c r="I52" s="199"/>
      <c r="J52" s="195"/>
      <c r="K52" s="192"/>
      <c r="L52" s="188"/>
      <c r="M52" s="193"/>
      <c r="N52" s="197"/>
      <c r="O52" s="198"/>
      <c r="P52" s="199"/>
      <c r="Q52" s="190"/>
      <c r="R52" s="517"/>
      <c r="S52" s="220"/>
    </row>
    <row r="53" spans="1:19" ht="18" customHeight="1">
      <c r="A53" s="234"/>
      <c r="B53" s="198"/>
      <c r="C53" s="199"/>
      <c r="D53" s="197"/>
      <c r="E53" s="198"/>
      <c r="F53" s="199"/>
      <c r="G53" s="197"/>
      <c r="H53" s="241"/>
      <c r="I53" s="199"/>
      <c r="J53" s="195"/>
      <c r="K53" s="192"/>
      <c r="L53" s="198"/>
      <c r="M53" s="193"/>
      <c r="N53" s="208"/>
      <c r="O53" s="198"/>
      <c r="P53" s="199"/>
      <c r="Q53" s="190"/>
      <c r="R53" s="517"/>
      <c r="S53" s="220"/>
    </row>
    <row r="54" spans="1:19" ht="18" customHeight="1">
      <c r="A54" s="201"/>
      <c r="B54" s="198"/>
      <c r="C54" s="199"/>
      <c r="D54" s="197"/>
      <c r="E54" s="198"/>
      <c r="F54" s="199"/>
      <c r="G54" s="197"/>
      <c r="H54" s="241"/>
      <c r="I54" s="199"/>
      <c r="J54" s="235"/>
      <c r="K54" s="219"/>
      <c r="L54" s="207"/>
      <c r="M54" s="193"/>
      <c r="N54" s="197"/>
      <c r="O54" s="198"/>
      <c r="P54" s="199"/>
      <c r="Q54" s="190"/>
      <c r="R54" s="517"/>
      <c r="S54" s="220"/>
    </row>
    <row r="55" spans="1:19" ht="18" customHeight="1">
      <c r="A55" s="201"/>
      <c r="B55" s="198"/>
      <c r="C55" s="199"/>
      <c r="D55" s="197"/>
      <c r="E55" s="198"/>
      <c r="F55" s="199"/>
      <c r="G55" s="197"/>
      <c r="H55" s="241"/>
      <c r="I55" s="199"/>
      <c r="J55" s="235"/>
      <c r="K55" s="219"/>
      <c r="L55" s="207"/>
      <c r="M55" s="193"/>
      <c r="N55" s="187"/>
      <c r="O55" s="198"/>
      <c r="P55" s="199"/>
      <c r="Q55" s="190"/>
      <c r="R55" s="517"/>
      <c r="S55" s="220"/>
    </row>
    <row r="56" spans="1:19" ht="18" customHeight="1">
      <c r="A56" s="201"/>
      <c r="B56" s="198"/>
      <c r="C56" s="199"/>
      <c r="D56" s="197"/>
      <c r="E56" s="198"/>
      <c r="F56" s="199"/>
      <c r="G56" s="197"/>
      <c r="H56" s="241"/>
      <c r="I56" s="199"/>
      <c r="J56" s="195"/>
      <c r="K56" s="192"/>
      <c r="L56" s="198"/>
      <c r="M56" s="199"/>
      <c r="N56" s="187"/>
      <c r="O56" s="198"/>
      <c r="P56" s="199"/>
      <c r="Q56" s="190"/>
      <c r="R56" s="517"/>
      <c r="S56" s="220"/>
    </row>
    <row r="57" spans="1:19" ht="18" customHeight="1">
      <c r="A57" s="187"/>
      <c r="B57" s="198"/>
      <c r="C57" s="199"/>
      <c r="D57" s="187"/>
      <c r="E57" s="443"/>
      <c r="F57" s="457"/>
      <c r="G57" s="197"/>
      <c r="H57" s="241"/>
      <c r="I57" s="199"/>
      <c r="J57" s="236"/>
      <c r="K57" s="192"/>
      <c r="L57" s="198"/>
      <c r="M57" s="220"/>
      <c r="N57" s="190"/>
      <c r="O57" s="198"/>
      <c r="P57" s="199"/>
      <c r="Q57" s="190"/>
      <c r="R57" s="517"/>
      <c r="S57" s="220"/>
    </row>
    <row r="58" spans="1:19" ht="18" customHeight="1">
      <c r="A58" s="187"/>
      <c r="B58" s="198"/>
      <c r="C58" s="199"/>
      <c r="D58" s="190"/>
      <c r="E58" s="198"/>
      <c r="F58" s="199"/>
      <c r="G58" s="197"/>
      <c r="H58" s="241"/>
      <c r="I58" s="199"/>
      <c r="J58" s="195"/>
      <c r="K58" s="192"/>
      <c r="L58" s="198"/>
      <c r="M58" s="220"/>
      <c r="N58" s="221"/>
      <c r="O58" s="198"/>
      <c r="P58" s="199"/>
      <c r="Q58" s="190"/>
      <c r="R58" s="517"/>
      <c r="S58" s="220"/>
    </row>
    <row r="59" spans="1:19" ht="18" customHeight="1">
      <c r="A59" s="222"/>
      <c r="B59" s="223"/>
      <c r="C59" s="199"/>
      <c r="D59" s="224"/>
      <c r="E59" s="223"/>
      <c r="F59" s="199"/>
      <c r="G59" s="224"/>
      <c r="H59" s="223"/>
      <c r="I59" s="199"/>
      <c r="J59" s="237"/>
      <c r="K59" s="238"/>
      <c r="L59" s="223"/>
      <c r="M59" s="199"/>
      <c r="N59" s="224"/>
      <c r="O59" s="223"/>
      <c r="P59" s="199"/>
      <c r="Q59" s="226"/>
      <c r="R59" s="515"/>
      <c r="S59" s="220"/>
    </row>
    <row r="60" spans="1:19" ht="18" customHeight="1" thickBot="1">
      <c r="A60" s="227" t="s">
        <v>29</v>
      </c>
      <c r="B60" s="228">
        <f>SUM(B39:B59)</f>
        <v>2100</v>
      </c>
      <c r="C60" s="229">
        <f>SUM(C39:C59)</f>
        <v>0</v>
      </c>
      <c r="D60" s="227" t="s">
        <v>29</v>
      </c>
      <c r="E60" s="228">
        <f>SUM(E39:E59)</f>
        <v>2850</v>
      </c>
      <c r="F60" s="229">
        <f>SUM(F39:F59)</f>
        <v>0</v>
      </c>
      <c r="G60" s="227" t="s">
        <v>29</v>
      </c>
      <c r="H60" s="228">
        <f>SUM(H39:H59)</f>
        <v>7270</v>
      </c>
      <c r="I60" s="229">
        <f>SUM(I39:I59)</f>
        <v>0</v>
      </c>
      <c r="J60" s="230" t="s">
        <v>29</v>
      </c>
      <c r="K60" s="231"/>
      <c r="L60" s="228">
        <f>SUM(L39:L59)</f>
        <v>15450</v>
      </c>
      <c r="M60" s="229">
        <f>SUM(M39:M59)</f>
        <v>0</v>
      </c>
      <c r="N60" s="227" t="s">
        <v>29</v>
      </c>
      <c r="O60" s="228">
        <f>SUM(O39:O59)</f>
        <v>8180</v>
      </c>
      <c r="P60" s="229">
        <f>SUM(P39:P59)</f>
        <v>0</v>
      </c>
      <c r="Q60" s="227" t="s">
        <v>29</v>
      </c>
      <c r="R60" s="516">
        <f>SUM(R39:R59)</f>
        <v>2400</v>
      </c>
      <c r="S60" s="229">
        <f>SUM(S39:S59)</f>
        <v>0</v>
      </c>
    </row>
    <row r="61" ht="11.25" customHeight="1"/>
  </sheetData>
  <sheetProtection/>
  <mergeCells count="3">
    <mergeCell ref="L2:M2"/>
    <mergeCell ref="A2:D2"/>
    <mergeCell ref="E2:G2"/>
  </mergeCells>
  <conditionalFormatting sqref="C8 M23 F40:F41 F45 C10:C14 C21 C40:C44 M39:M44 M49 F9:F19 F21 C47 C49:C50 M46 L9:M20">
    <cfRule type="cellIs" priority="63" dxfId="413" operator="greaterThan" stopIfTrue="1">
      <formula>B8</formula>
    </cfRule>
  </conditionalFormatting>
  <conditionalFormatting sqref="F8">
    <cfRule type="cellIs" priority="62" dxfId="413" operator="greaterThan" stopIfTrue="1">
      <formula>E8</formula>
    </cfRule>
  </conditionalFormatting>
  <conditionalFormatting sqref="I8">
    <cfRule type="cellIs" priority="61" dxfId="413" operator="greaterThan" stopIfTrue="1">
      <formula>H8</formula>
    </cfRule>
  </conditionalFormatting>
  <conditionalFormatting sqref="M8">
    <cfRule type="cellIs" priority="60" dxfId="413" operator="greaterThan" stopIfTrue="1">
      <formula>L8</formula>
    </cfRule>
  </conditionalFormatting>
  <conditionalFormatting sqref="P8">
    <cfRule type="cellIs" priority="59" dxfId="413" operator="greaterThan" stopIfTrue="1">
      <formula>O8</formula>
    </cfRule>
  </conditionalFormatting>
  <conditionalFormatting sqref="C9">
    <cfRule type="cellIs" priority="58" dxfId="413" operator="greaterThan" stopIfTrue="1">
      <formula>B9</formula>
    </cfRule>
  </conditionalFormatting>
  <conditionalFormatting sqref="I9:I16">
    <cfRule type="cellIs" priority="55" dxfId="413" operator="greaterThan" stopIfTrue="1">
      <formula>H9</formula>
    </cfRule>
  </conditionalFormatting>
  <conditionalFormatting sqref="P9:P12">
    <cfRule type="cellIs" priority="53" dxfId="413" operator="greaterThan" stopIfTrue="1">
      <formula>O9</formula>
    </cfRule>
  </conditionalFormatting>
  <conditionalFormatting sqref="C39">
    <cfRule type="cellIs" priority="52" dxfId="413" operator="greaterThan" stopIfTrue="1">
      <formula>B39</formula>
    </cfRule>
  </conditionalFormatting>
  <conditionalFormatting sqref="F39">
    <cfRule type="cellIs" priority="51" dxfId="413" operator="greaterThan" stopIfTrue="1">
      <formula>E39</formula>
    </cfRule>
  </conditionalFormatting>
  <conditionalFormatting sqref="P39">
    <cfRule type="cellIs" priority="48" dxfId="413" operator="greaterThan" stopIfTrue="1">
      <formula>O39</formula>
    </cfRule>
  </conditionalFormatting>
  <conditionalFormatting sqref="P40:P41 P44">
    <cfRule type="cellIs" priority="43" dxfId="413" operator="greaterThan" stopIfTrue="1">
      <formula>O40</formula>
    </cfRule>
  </conditionalFormatting>
  <conditionalFormatting sqref="I40:I41 I45">
    <cfRule type="cellIs" priority="40" dxfId="413" operator="greaterThan" stopIfTrue="1">
      <formula>H40</formula>
    </cfRule>
  </conditionalFormatting>
  <conditionalFormatting sqref="I39">
    <cfRule type="cellIs" priority="39" dxfId="413" operator="greaterThan" stopIfTrue="1">
      <formula>H39</formula>
    </cfRule>
  </conditionalFormatting>
  <conditionalFormatting sqref="H8">
    <cfRule type="cellIs" priority="34" dxfId="413" operator="greaterThan" stopIfTrue="1">
      <formula>G8</formula>
    </cfRule>
  </conditionalFormatting>
  <conditionalFormatting sqref="H9:H16">
    <cfRule type="cellIs" priority="33" dxfId="413" operator="greaterThan" stopIfTrue="1">
      <formula>G9</formula>
    </cfRule>
  </conditionalFormatting>
  <conditionalFormatting sqref="E9:E13">
    <cfRule type="cellIs" priority="36" dxfId="413" operator="greaterThan" stopIfTrue="1">
      <formula>D9</formula>
    </cfRule>
  </conditionalFormatting>
  <conditionalFormatting sqref="E8">
    <cfRule type="cellIs" priority="35" dxfId="413" operator="greaterThan" stopIfTrue="1">
      <formula>D8</formula>
    </cfRule>
  </conditionalFormatting>
  <conditionalFormatting sqref="L8">
    <cfRule type="cellIs" priority="31" dxfId="413" operator="greaterThan" stopIfTrue="1">
      <formula>K8</formula>
    </cfRule>
  </conditionalFormatting>
  <conditionalFormatting sqref="O8">
    <cfRule type="cellIs" priority="30" dxfId="413" operator="greaterThan" stopIfTrue="1">
      <formula>N8</formula>
    </cfRule>
  </conditionalFormatting>
  <conditionalFormatting sqref="O9:O16">
    <cfRule type="cellIs" priority="29" dxfId="413" operator="greaterThan" stopIfTrue="1">
      <formula>N9</formula>
    </cfRule>
  </conditionalFormatting>
  <conditionalFormatting sqref="B40:B43">
    <cfRule type="cellIs" priority="28" dxfId="413" operator="greaterThan" stopIfTrue="1">
      <formula>A40</formula>
    </cfRule>
  </conditionalFormatting>
  <conditionalFormatting sqref="B39">
    <cfRule type="cellIs" priority="27" dxfId="413" operator="greaterThan" stopIfTrue="1">
      <formula>A39</formula>
    </cfRule>
  </conditionalFormatting>
  <conditionalFormatting sqref="E40:E41">
    <cfRule type="cellIs" priority="26" dxfId="413" operator="greaterThan" stopIfTrue="1">
      <formula>D40</formula>
    </cfRule>
  </conditionalFormatting>
  <conditionalFormatting sqref="E39">
    <cfRule type="cellIs" priority="25" dxfId="413" operator="greaterThan" stopIfTrue="1">
      <formula>D39</formula>
    </cfRule>
  </conditionalFormatting>
  <conditionalFormatting sqref="H40:H41">
    <cfRule type="cellIs" priority="24" dxfId="413" operator="greaterThan" stopIfTrue="1">
      <formula>G40</formula>
    </cfRule>
  </conditionalFormatting>
  <conditionalFormatting sqref="H39">
    <cfRule type="cellIs" priority="23" dxfId="413" operator="greaterThan" stopIfTrue="1">
      <formula>G39</formula>
    </cfRule>
  </conditionalFormatting>
  <conditionalFormatting sqref="L39:L44 L46">
    <cfRule type="cellIs" priority="22" dxfId="413" operator="greaterThan" stopIfTrue="1">
      <formula>K39</formula>
    </cfRule>
  </conditionalFormatting>
  <conditionalFormatting sqref="O39">
    <cfRule type="cellIs" priority="21" dxfId="413" operator="greaterThan" stopIfTrue="1">
      <formula>N39</formula>
    </cfRule>
  </conditionalFormatting>
  <conditionalFormatting sqref="O40:O45">
    <cfRule type="cellIs" priority="20" dxfId="413" operator="greaterThan" stopIfTrue="1">
      <formula>N40</formula>
    </cfRule>
  </conditionalFormatting>
  <conditionalFormatting sqref="M45">
    <cfRule type="cellIs" priority="19" dxfId="413" operator="greaterThan" stopIfTrue="1">
      <formula>L45</formula>
    </cfRule>
  </conditionalFormatting>
  <conditionalFormatting sqref="L45">
    <cfRule type="cellIs" priority="18" dxfId="413" operator="greaterThan" stopIfTrue="1">
      <formula>K45</formula>
    </cfRule>
  </conditionalFormatting>
  <conditionalFormatting sqref="E14:E15">
    <cfRule type="cellIs" priority="17" dxfId="413" operator="greaterThan" stopIfTrue="1">
      <formula>D14</formula>
    </cfRule>
  </conditionalFormatting>
  <conditionalFormatting sqref="E12:E13">
    <cfRule type="cellIs" priority="16" dxfId="413" operator="greaterThan" stopIfTrue="1">
      <formula>D12</formula>
    </cfRule>
  </conditionalFormatting>
  <conditionalFormatting sqref="P42">
    <cfRule type="cellIs" priority="13" dxfId="413" operator="greaterThan" stopIfTrue="1">
      <formula>O42</formula>
    </cfRule>
  </conditionalFormatting>
  <conditionalFormatting sqref="O42">
    <cfRule type="cellIs" priority="12" dxfId="413" operator="greaterThan" stopIfTrue="1">
      <formula>N42</formula>
    </cfRule>
  </conditionalFormatting>
  <conditionalFormatting sqref="B8 B10:B14">
    <cfRule type="cellIs" priority="11" dxfId="413" operator="greaterThan" stopIfTrue="1">
      <formula>A8</formula>
    </cfRule>
  </conditionalFormatting>
  <conditionalFormatting sqref="B9">
    <cfRule type="cellIs" priority="10" dxfId="413" operator="greaterThan" stopIfTrue="1">
      <formula>A9</formula>
    </cfRule>
  </conditionalFormatting>
  <conditionalFormatting sqref="S8">
    <cfRule type="cellIs" priority="9" dxfId="413" operator="greaterThan" stopIfTrue="1">
      <formula>R8</formula>
    </cfRule>
  </conditionalFormatting>
  <conditionalFormatting sqref="S9:S16">
    <cfRule type="cellIs" priority="8" dxfId="413" operator="greaterThan" stopIfTrue="1">
      <formula>R9</formula>
    </cfRule>
  </conditionalFormatting>
  <conditionalFormatting sqref="R8">
    <cfRule type="cellIs" priority="7" dxfId="413" operator="greaterThan" stopIfTrue="1">
      <formula>Q8</formula>
    </cfRule>
  </conditionalFormatting>
  <conditionalFormatting sqref="R9:R16">
    <cfRule type="cellIs" priority="6" dxfId="413" operator="greaterThan" stopIfTrue="1">
      <formula>Q9</formula>
    </cfRule>
  </conditionalFormatting>
  <conditionalFormatting sqref="S40:S41 S45">
    <cfRule type="cellIs" priority="5" dxfId="413" operator="greaterThan" stopIfTrue="1">
      <formula>R40</formula>
    </cfRule>
  </conditionalFormatting>
  <conditionalFormatting sqref="S39">
    <cfRule type="cellIs" priority="4" dxfId="413" operator="greaterThan" stopIfTrue="1">
      <formula>R39</formula>
    </cfRule>
  </conditionalFormatting>
  <conditionalFormatting sqref="R40:R41">
    <cfRule type="cellIs" priority="3" dxfId="413" operator="greaterThan" stopIfTrue="1">
      <formula>Q40</formula>
    </cfRule>
  </conditionalFormatting>
  <conditionalFormatting sqref="R39">
    <cfRule type="cellIs" priority="2" dxfId="413" operator="greaterThan" stopIfTrue="1">
      <formula>Q39</formula>
    </cfRule>
  </conditionalFormatting>
  <conditionalFormatting sqref="O43">
    <cfRule type="cellIs" priority="1" dxfId="413" operator="greaterThan" stopIfTrue="1">
      <formula>N43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workbookViewId="0" topLeftCell="A1">
      <selection activeCell="I19" sqref="I1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>
        <f>'東区・博多区'!A2</f>
        <v>0</v>
      </c>
      <c r="B2" s="611"/>
      <c r="C2" s="611"/>
      <c r="D2" s="612"/>
      <c r="E2" s="608" t="str">
        <f>'東区・博多区'!E2</f>
        <v>令和　　　年　　　月　　　日</v>
      </c>
      <c r="F2" s="609"/>
      <c r="G2" s="610"/>
      <c r="H2" s="114">
        <f>'東区・博多区'!H2</f>
        <v>0</v>
      </c>
      <c r="I2" s="88">
        <f>'東区・博多区'!I2</f>
        <v>0</v>
      </c>
      <c r="J2" s="178"/>
      <c r="K2" s="425"/>
      <c r="L2" s="603"/>
      <c r="M2" s="604"/>
      <c r="N2" s="89"/>
      <c r="O2" s="90"/>
      <c r="P2" s="7"/>
    </row>
    <row r="3" spans="14:17" ht="15" customHeight="1" thickBot="1">
      <c r="N3" s="91"/>
      <c r="O3" s="115"/>
      <c r="Q3" s="91" t="s">
        <v>184</v>
      </c>
    </row>
    <row r="4" spans="1:19" s="7" customFormat="1" ht="17.25" customHeight="1" thickBot="1">
      <c r="A4" s="186" t="s">
        <v>640</v>
      </c>
      <c r="B4" s="116"/>
      <c r="C4" s="93" t="s">
        <v>342</v>
      </c>
      <c r="D4" s="94" t="s">
        <v>37</v>
      </c>
      <c r="E4" s="111"/>
      <c r="F4" s="96" t="s">
        <v>6</v>
      </c>
      <c r="G4" s="97">
        <f>B27+E27+H27+L27+O27+R27</f>
        <v>39040</v>
      </c>
      <c r="H4" s="112" t="s">
        <v>7</v>
      </c>
      <c r="I4" s="117">
        <f>C27+F27+I27+M27+P27+S27</f>
        <v>0</v>
      </c>
      <c r="J4" s="118"/>
      <c r="K4" s="118"/>
      <c r="L4" s="119" t="s">
        <v>8</v>
      </c>
      <c r="M4" s="120">
        <f>I4+I29</f>
        <v>0</v>
      </c>
      <c r="N4" s="103"/>
      <c r="O4" s="121"/>
      <c r="P4" s="8"/>
      <c r="Q4" s="103" t="s">
        <v>185</v>
      </c>
      <c r="R4" s="8"/>
      <c r="S4" s="8"/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s="7" customFormat="1" ht="15" customHeight="1">
      <c r="A7" s="105" t="s">
        <v>14</v>
      </c>
      <c r="B7" s="106" t="s">
        <v>16</v>
      </c>
      <c r="C7" s="108" t="s">
        <v>190</v>
      </c>
      <c r="D7" s="105" t="s">
        <v>14</v>
      </c>
      <c r="E7" s="106" t="s">
        <v>16</v>
      </c>
      <c r="F7" s="108" t="s">
        <v>190</v>
      </c>
      <c r="G7" s="105" t="s">
        <v>14</v>
      </c>
      <c r="H7" s="106" t="s">
        <v>16</v>
      </c>
      <c r="I7" s="108" t="s">
        <v>190</v>
      </c>
      <c r="J7" s="179" t="s">
        <v>14</v>
      </c>
      <c r="K7" s="180"/>
      <c r="L7" s="106" t="s">
        <v>16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16</v>
      </c>
      <c r="S7" s="108" t="s">
        <v>190</v>
      </c>
    </row>
    <row r="8" spans="1:19" ht="18" customHeight="1">
      <c r="A8" s="187" t="s">
        <v>385</v>
      </c>
      <c r="B8" s="442">
        <v>710</v>
      </c>
      <c r="C8" s="189"/>
      <c r="D8" s="600" t="s">
        <v>383</v>
      </c>
      <c r="E8" s="443">
        <v>130</v>
      </c>
      <c r="F8" s="189"/>
      <c r="G8" s="187" t="s">
        <v>235</v>
      </c>
      <c r="H8" s="442">
        <v>1300</v>
      </c>
      <c r="I8" s="189"/>
      <c r="J8" s="191" t="s">
        <v>39</v>
      </c>
      <c r="K8" s="192" t="s">
        <v>315</v>
      </c>
      <c r="L8" s="442">
        <v>2960</v>
      </c>
      <c r="M8" s="189"/>
      <c r="N8" s="591" t="s">
        <v>165</v>
      </c>
      <c r="O8" s="470">
        <v>2710</v>
      </c>
      <c r="P8" s="458"/>
      <c r="Q8" s="190" t="s">
        <v>591</v>
      </c>
      <c r="R8" s="443">
        <v>400</v>
      </c>
      <c r="S8" s="254"/>
    </row>
    <row r="9" spans="1:19" ht="18" customHeight="1">
      <c r="A9" s="187" t="s">
        <v>228</v>
      </c>
      <c r="B9" s="443">
        <v>1390</v>
      </c>
      <c r="C9" s="193"/>
      <c r="D9" s="187" t="s">
        <v>254</v>
      </c>
      <c r="E9" s="443">
        <v>680</v>
      </c>
      <c r="F9" s="193"/>
      <c r="G9" s="187" t="s">
        <v>236</v>
      </c>
      <c r="H9" s="443">
        <v>2410</v>
      </c>
      <c r="I9" s="193"/>
      <c r="J9" s="191" t="s">
        <v>42</v>
      </c>
      <c r="K9" s="192" t="s">
        <v>315</v>
      </c>
      <c r="L9" s="443">
        <v>1810</v>
      </c>
      <c r="M9" s="193"/>
      <c r="N9" s="591" t="s">
        <v>583</v>
      </c>
      <c r="O9" s="471">
        <v>960</v>
      </c>
      <c r="P9" s="435"/>
      <c r="Q9" s="190" t="s">
        <v>427</v>
      </c>
      <c r="R9" s="443">
        <v>250</v>
      </c>
      <c r="S9" s="267"/>
    </row>
    <row r="10" spans="1:19" ht="18" customHeight="1">
      <c r="A10" s="187" t="s">
        <v>44</v>
      </c>
      <c r="B10" s="443">
        <v>400</v>
      </c>
      <c r="C10" s="193"/>
      <c r="D10" s="602" t="s">
        <v>594</v>
      </c>
      <c r="E10" s="546">
        <v>560</v>
      </c>
      <c r="F10" s="193"/>
      <c r="G10" s="190" t="s">
        <v>42</v>
      </c>
      <c r="H10" s="443">
        <v>1880</v>
      </c>
      <c r="I10" s="193"/>
      <c r="J10" s="239" t="s">
        <v>44</v>
      </c>
      <c r="K10" s="192" t="s">
        <v>315</v>
      </c>
      <c r="L10" s="443">
        <v>1130</v>
      </c>
      <c r="M10" s="193"/>
      <c r="N10" s="187" t="s">
        <v>584</v>
      </c>
      <c r="O10" s="471">
        <v>310</v>
      </c>
      <c r="P10" s="435"/>
      <c r="Q10" s="187" t="s">
        <v>428</v>
      </c>
      <c r="R10" s="443">
        <v>400</v>
      </c>
      <c r="S10" s="267"/>
    </row>
    <row r="11" spans="1:19" ht="18" customHeight="1">
      <c r="A11" s="187" t="s">
        <v>224</v>
      </c>
      <c r="B11" s="443">
        <v>700</v>
      </c>
      <c r="C11" s="193"/>
      <c r="D11" s="438" t="s">
        <v>585</v>
      </c>
      <c r="E11" s="443">
        <v>130</v>
      </c>
      <c r="F11" s="193"/>
      <c r="G11" s="187" t="s">
        <v>383</v>
      </c>
      <c r="H11" s="443">
        <v>460</v>
      </c>
      <c r="I11" s="193"/>
      <c r="J11" s="195" t="s">
        <v>43</v>
      </c>
      <c r="K11" s="192" t="s">
        <v>315</v>
      </c>
      <c r="L11" s="443">
        <v>1560</v>
      </c>
      <c r="M11" s="193"/>
      <c r="N11" s="591" t="s">
        <v>621</v>
      </c>
      <c r="O11" s="471">
        <v>320</v>
      </c>
      <c r="P11" s="435"/>
      <c r="Q11" s="190" t="s">
        <v>429</v>
      </c>
      <c r="R11" s="443">
        <v>600</v>
      </c>
      <c r="S11" s="267"/>
    </row>
    <row r="12" spans="1:19" ht="18" customHeight="1">
      <c r="A12" s="187"/>
      <c r="B12" s="443"/>
      <c r="C12" s="193"/>
      <c r="D12" s="187" t="s">
        <v>301</v>
      </c>
      <c r="E12" s="443">
        <v>680</v>
      </c>
      <c r="F12" s="193"/>
      <c r="G12" s="190"/>
      <c r="H12" s="443"/>
      <c r="I12" s="193"/>
      <c r="J12" s="593" t="s">
        <v>40</v>
      </c>
      <c r="K12" s="192" t="s">
        <v>315</v>
      </c>
      <c r="L12" s="443">
        <v>1630</v>
      </c>
      <c r="M12" s="193"/>
      <c r="N12" s="187" t="s">
        <v>585</v>
      </c>
      <c r="O12" s="471">
        <v>700</v>
      </c>
      <c r="P12" s="199"/>
      <c r="Q12" s="187" t="s">
        <v>430</v>
      </c>
      <c r="R12" s="444">
        <v>250</v>
      </c>
      <c r="S12" s="267"/>
    </row>
    <row r="13" spans="1:19" ht="18" customHeight="1">
      <c r="A13" s="187"/>
      <c r="B13" s="188"/>
      <c r="C13" s="193"/>
      <c r="D13" s="190" t="s">
        <v>601</v>
      </c>
      <c r="E13" s="443">
        <v>320</v>
      </c>
      <c r="F13" s="193"/>
      <c r="G13" s="187"/>
      <c r="H13" s="188"/>
      <c r="I13" s="193"/>
      <c r="J13" s="593" t="s">
        <v>625</v>
      </c>
      <c r="K13" s="192" t="s">
        <v>315</v>
      </c>
      <c r="L13" s="443">
        <v>3120</v>
      </c>
      <c r="M13" s="330"/>
      <c r="N13" s="187" t="s">
        <v>586</v>
      </c>
      <c r="O13" s="471">
        <v>200</v>
      </c>
      <c r="P13" s="199"/>
      <c r="Q13" s="187" t="s">
        <v>431</v>
      </c>
      <c r="R13" s="444">
        <v>300</v>
      </c>
      <c r="S13" s="267"/>
    </row>
    <row r="14" spans="1:19" ht="18" customHeight="1">
      <c r="A14" s="187"/>
      <c r="B14" s="200"/>
      <c r="C14" s="199"/>
      <c r="D14" s="601" t="s">
        <v>583</v>
      </c>
      <c r="E14" s="443">
        <v>390</v>
      </c>
      <c r="F14" s="193"/>
      <c r="G14" s="187"/>
      <c r="H14" s="188"/>
      <c r="I14" s="193"/>
      <c r="J14" s="544" t="s">
        <v>594</v>
      </c>
      <c r="K14" s="192" t="s">
        <v>315</v>
      </c>
      <c r="L14" s="443">
        <v>3090</v>
      </c>
      <c r="M14" s="193"/>
      <c r="N14" s="187" t="s">
        <v>587</v>
      </c>
      <c r="O14" s="471">
        <v>130</v>
      </c>
      <c r="P14" s="199"/>
      <c r="Q14" s="187" t="s">
        <v>432</v>
      </c>
      <c r="R14" s="517">
        <v>400</v>
      </c>
      <c r="S14" s="267"/>
    </row>
    <row r="15" spans="1:19" ht="18" customHeight="1">
      <c r="A15" s="187"/>
      <c r="B15" s="200"/>
      <c r="C15" s="199"/>
      <c r="D15" s="542" t="s">
        <v>626</v>
      </c>
      <c r="E15" s="444">
        <v>950</v>
      </c>
      <c r="F15" s="217"/>
      <c r="G15" s="187"/>
      <c r="H15" s="241"/>
      <c r="I15" s="199"/>
      <c r="J15" s="191"/>
      <c r="K15" s="192"/>
      <c r="L15" s="444"/>
      <c r="M15" s="217"/>
      <c r="N15" s="187" t="s">
        <v>588</v>
      </c>
      <c r="O15" s="471">
        <v>280</v>
      </c>
      <c r="P15" s="199"/>
      <c r="Q15" s="187" t="s">
        <v>433</v>
      </c>
      <c r="R15" s="517">
        <v>300</v>
      </c>
      <c r="S15" s="220"/>
    </row>
    <row r="16" spans="1:19" ht="18" customHeight="1">
      <c r="A16" s="187"/>
      <c r="B16" s="200"/>
      <c r="C16" s="199"/>
      <c r="D16" s="601" t="s">
        <v>286</v>
      </c>
      <c r="E16" s="443">
        <v>190</v>
      </c>
      <c r="F16" s="193"/>
      <c r="G16" s="242"/>
      <c r="H16" s="243"/>
      <c r="I16" s="204"/>
      <c r="J16" s="191"/>
      <c r="K16" s="192"/>
      <c r="L16" s="445"/>
      <c r="M16" s="193"/>
      <c r="N16" s="190" t="s">
        <v>622</v>
      </c>
      <c r="O16" s="471">
        <v>1140</v>
      </c>
      <c r="P16" s="199"/>
      <c r="Q16" s="585" t="s">
        <v>434</v>
      </c>
      <c r="R16" s="518"/>
      <c r="S16" s="220"/>
    </row>
    <row r="17" spans="1:19" ht="18" customHeight="1">
      <c r="A17" s="187"/>
      <c r="B17" s="200"/>
      <c r="C17" s="199"/>
      <c r="D17" s="187"/>
      <c r="E17" s="198"/>
      <c r="F17" s="199"/>
      <c r="G17" s="244"/>
      <c r="H17" s="245"/>
      <c r="I17" s="246"/>
      <c r="J17" s="430"/>
      <c r="K17" s="192"/>
      <c r="L17" s="443"/>
      <c r="M17" s="217"/>
      <c r="N17" s="187"/>
      <c r="O17" s="471"/>
      <c r="P17" s="199"/>
      <c r="Q17" s="187" t="s">
        <v>435</v>
      </c>
      <c r="R17" s="517">
        <v>500</v>
      </c>
      <c r="S17" s="535"/>
    </row>
    <row r="18" spans="1:19" ht="18" customHeight="1">
      <c r="A18" s="202"/>
      <c r="B18" s="200"/>
      <c r="C18" s="199"/>
      <c r="D18" s="191"/>
      <c r="E18" s="546"/>
      <c r="F18" s="193"/>
      <c r="G18" s="187"/>
      <c r="H18" s="241"/>
      <c r="I18" s="199"/>
      <c r="J18" s="544"/>
      <c r="K18" s="192"/>
      <c r="L18" s="443"/>
      <c r="M18" s="217"/>
      <c r="N18" s="187"/>
      <c r="O18" s="471"/>
      <c r="P18" s="199"/>
      <c r="Q18" s="187" t="s">
        <v>436</v>
      </c>
      <c r="R18" s="517">
        <v>310</v>
      </c>
      <c r="S18" s="220"/>
    </row>
    <row r="19" spans="1:19" ht="18" customHeight="1">
      <c r="A19" s="187"/>
      <c r="B19" s="200"/>
      <c r="C19" s="199"/>
      <c r="D19" s="544"/>
      <c r="E19" s="546"/>
      <c r="F19" s="217"/>
      <c r="G19" s="187"/>
      <c r="H19" s="241"/>
      <c r="I19" s="199"/>
      <c r="J19" s="191"/>
      <c r="K19" s="192"/>
      <c r="L19" s="188"/>
      <c r="M19" s="193"/>
      <c r="N19" s="197"/>
      <c r="O19" s="241"/>
      <c r="P19" s="199"/>
      <c r="Q19" s="187"/>
      <c r="R19" s="517"/>
      <c r="S19" s="220"/>
    </row>
    <row r="20" spans="1:19" ht="18" customHeight="1">
      <c r="A20" s="202"/>
      <c r="B20" s="200"/>
      <c r="C20" s="199"/>
      <c r="D20" s="209"/>
      <c r="E20" s="245"/>
      <c r="F20" s="199"/>
      <c r="G20" s="201"/>
      <c r="H20" s="241"/>
      <c r="I20" s="199"/>
      <c r="K20" s="192"/>
      <c r="L20" s="188"/>
      <c r="M20" s="193"/>
      <c r="N20" s="197"/>
      <c r="O20" s="241"/>
      <c r="P20" s="199"/>
      <c r="Q20" s="187"/>
      <c r="R20" s="517"/>
      <c r="S20" s="220"/>
    </row>
    <row r="21" spans="1:19" ht="18" customHeight="1">
      <c r="A21" s="242"/>
      <c r="B21" s="200"/>
      <c r="C21" s="199"/>
      <c r="D21" s="187"/>
      <c r="E21" s="245"/>
      <c r="F21" s="199"/>
      <c r="G21" s="250"/>
      <c r="H21" s="198"/>
      <c r="I21" s="199"/>
      <c r="J21" s="195"/>
      <c r="K21" s="192"/>
      <c r="L21" s="188"/>
      <c r="M21" s="193"/>
      <c r="N21" s="187"/>
      <c r="O21" s="241"/>
      <c r="P21" s="199"/>
      <c r="Q21" s="287"/>
      <c r="R21" s="514"/>
      <c r="S21" s="220"/>
    </row>
    <row r="22" spans="1:19" ht="18" customHeight="1">
      <c r="A22" s="201"/>
      <c r="B22" s="198"/>
      <c r="C22" s="199"/>
      <c r="D22" s="197"/>
      <c r="E22" s="245"/>
      <c r="F22" s="199"/>
      <c r="G22" s="201"/>
      <c r="H22" s="198"/>
      <c r="I22" s="199"/>
      <c r="J22" s="195"/>
      <c r="K22" s="192"/>
      <c r="L22" s="188"/>
      <c r="M22" s="193"/>
      <c r="N22" s="190"/>
      <c r="O22" s="241"/>
      <c r="P22" s="199"/>
      <c r="Q22" s="187"/>
      <c r="R22" s="514"/>
      <c r="S22" s="220"/>
    </row>
    <row r="23" spans="1:19" ht="18" customHeight="1">
      <c r="A23" s="201"/>
      <c r="B23" s="198"/>
      <c r="C23" s="199"/>
      <c r="D23" s="197"/>
      <c r="E23" s="198"/>
      <c r="F23" s="199"/>
      <c r="G23" s="197"/>
      <c r="H23" s="198"/>
      <c r="I23" s="199"/>
      <c r="J23" s="548" t="s">
        <v>349</v>
      </c>
      <c r="K23" s="192" t="s">
        <v>315</v>
      </c>
      <c r="L23" s="198"/>
      <c r="M23" s="199"/>
      <c r="N23" s="197"/>
      <c r="O23" s="198"/>
      <c r="P23" s="199"/>
      <c r="Q23" s="190"/>
      <c r="R23" s="514"/>
      <c r="S23" s="220"/>
    </row>
    <row r="24" spans="1:19" ht="18" customHeight="1">
      <c r="A24" s="201"/>
      <c r="B24" s="198"/>
      <c r="C24" s="199"/>
      <c r="D24" s="187"/>
      <c r="E24" s="198"/>
      <c r="F24" s="199"/>
      <c r="G24" s="187" t="s">
        <v>38</v>
      </c>
      <c r="H24" s="223"/>
      <c r="I24" s="199"/>
      <c r="J24" s="191" t="s">
        <v>200</v>
      </c>
      <c r="K24" s="192" t="s">
        <v>315</v>
      </c>
      <c r="L24" s="207"/>
      <c r="M24" s="204"/>
      <c r="N24" s="187" t="s">
        <v>39</v>
      </c>
      <c r="O24" s="198"/>
      <c r="P24" s="199"/>
      <c r="Q24" s="187" t="s">
        <v>425</v>
      </c>
      <c r="R24" s="515"/>
      <c r="S24" s="220"/>
    </row>
    <row r="25" spans="1:19" ht="18" customHeight="1">
      <c r="A25" s="187" t="s">
        <v>40</v>
      </c>
      <c r="B25" s="198"/>
      <c r="C25" s="199"/>
      <c r="D25" s="190" t="s">
        <v>200</v>
      </c>
      <c r="E25" s="198"/>
      <c r="F25" s="199"/>
      <c r="G25" s="187" t="s">
        <v>41</v>
      </c>
      <c r="H25" s="252"/>
      <c r="I25" s="199"/>
      <c r="J25" s="191" t="s">
        <v>236</v>
      </c>
      <c r="K25" s="192" t="s">
        <v>315</v>
      </c>
      <c r="L25" s="198"/>
      <c r="M25" s="199"/>
      <c r="N25" s="187" t="s">
        <v>40</v>
      </c>
      <c r="O25" s="198"/>
      <c r="P25" s="199"/>
      <c r="Q25" s="187" t="s">
        <v>426</v>
      </c>
      <c r="R25" s="519"/>
      <c r="S25" s="220"/>
    </row>
    <row r="26" spans="1:19" ht="18" customHeight="1">
      <c r="A26" s="222"/>
      <c r="B26" s="223"/>
      <c r="C26" s="199"/>
      <c r="D26" s="224"/>
      <c r="E26" s="223"/>
      <c r="F26" s="199"/>
      <c r="G26" s="224"/>
      <c r="H26" s="223"/>
      <c r="I26" s="199"/>
      <c r="J26" s="225"/>
      <c r="K26" s="226"/>
      <c r="L26" s="223"/>
      <c r="M26" s="199"/>
      <c r="N26" s="224"/>
      <c r="O26" s="223"/>
      <c r="P26" s="199"/>
      <c r="Q26" s="226"/>
      <c r="R26" s="515"/>
      <c r="S26" s="220"/>
    </row>
    <row r="27" spans="1:19" ht="18" customHeight="1" thickBot="1">
      <c r="A27" s="227" t="s">
        <v>29</v>
      </c>
      <c r="B27" s="228">
        <f>SUM(B8:B26)</f>
        <v>3200</v>
      </c>
      <c r="C27" s="253">
        <f>SUM(C8:C26)</f>
        <v>0</v>
      </c>
      <c r="D27" s="227" t="s">
        <v>29</v>
      </c>
      <c r="E27" s="228">
        <f>SUM(E8:E26)</f>
        <v>4030</v>
      </c>
      <c r="F27" s="253">
        <f>SUM(F8:F26)</f>
        <v>0</v>
      </c>
      <c r="G27" s="227" t="s">
        <v>29</v>
      </c>
      <c r="H27" s="228">
        <f>SUM(H8:H26)</f>
        <v>6050</v>
      </c>
      <c r="I27" s="253">
        <f>SUM(I8:I26)</f>
        <v>0</v>
      </c>
      <c r="J27" s="230" t="s">
        <v>29</v>
      </c>
      <c r="K27" s="231"/>
      <c r="L27" s="228">
        <f>SUM(L8:L26)</f>
        <v>15300</v>
      </c>
      <c r="M27" s="253">
        <f>SUM(M8:M26)</f>
        <v>0</v>
      </c>
      <c r="N27" s="227" t="s">
        <v>29</v>
      </c>
      <c r="O27" s="228">
        <f>SUM(O8:O26)</f>
        <v>6750</v>
      </c>
      <c r="P27" s="253">
        <f>SUM(P8:P26)</f>
        <v>0</v>
      </c>
      <c r="Q27" s="227" t="s">
        <v>29</v>
      </c>
      <c r="R27" s="516">
        <f>SUM(R8:R26)</f>
        <v>3710</v>
      </c>
      <c r="S27" s="229">
        <f>SUM(S8:S26)</f>
        <v>0</v>
      </c>
    </row>
    <row r="28" spans="7:14" ht="15" customHeight="1" thickBot="1">
      <c r="G28" s="124"/>
      <c r="H28" s="125"/>
      <c r="I28" s="126"/>
      <c r="N28" s="109"/>
    </row>
    <row r="29" spans="1:19" s="7" customFormat="1" ht="17.25" customHeight="1" thickBot="1">
      <c r="A29" s="186" t="s">
        <v>593</v>
      </c>
      <c r="B29" s="116"/>
      <c r="C29" s="93" t="s">
        <v>144</v>
      </c>
      <c r="D29" s="94" t="s">
        <v>45</v>
      </c>
      <c r="E29" s="111"/>
      <c r="F29" s="96" t="s">
        <v>6</v>
      </c>
      <c r="G29" s="97">
        <f>B52+E52+H52+L52+O52+R52</f>
        <v>40580</v>
      </c>
      <c r="H29" s="112" t="s">
        <v>7</v>
      </c>
      <c r="I29" s="117">
        <f>C52+F52+I52+M52+P52+S52</f>
        <v>0</v>
      </c>
      <c r="J29" s="1"/>
      <c r="K29" s="1"/>
      <c r="L29" s="127"/>
      <c r="M29" s="128"/>
      <c r="N29" s="129"/>
      <c r="O29" s="122"/>
      <c r="P29" s="122"/>
      <c r="Q29" s="8"/>
      <c r="R29" s="8"/>
      <c r="S29" s="8"/>
    </row>
    <row r="30" spans="1:16" ht="5.25" customHeight="1" thickBo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9" ht="18" customHeight="1">
      <c r="A31" s="75" t="s">
        <v>9</v>
      </c>
      <c r="B31" s="76"/>
      <c r="C31" s="104"/>
      <c r="D31" s="82" t="s">
        <v>10</v>
      </c>
      <c r="E31" s="76"/>
      <c r="F31" s="104"/>
      <c r="G31" s="82" t="s">
        <v>11</v>
      </c>
      <c r="H31" s="76"/>
      <c r="I31" s="104"/>
      <c r="J31" s="82" t="s">
        <v>12</v>
      </c>
      <c r="K31" s="82"/>
      <c r="L31" s="76"/>
      <c r="M31" s="104"/>
      <c r="N31" s="82" t="s">
        <v>13</v>
      </c>
      <c r="O31" s="76"/>
      <c r="P31" s="104"/>
      <c r="Q31" s="82" t="s">
        <v>392</v>
      </c>
      <c r="R31" s="76"/>
      <c r="S31" s="104"/>
    </row>
    <row r="32" spans="1:19" s="7" customFormat="1" ht="15" customHeight="1">
      <c r="A32" s="105" t="s">
        <v>14</v>
      </c>
      <c r="B32" s="106" t="s">
        <v>16</v>
      </c>
      <c r="C32" s="108" t="s">
        <v>190</v>
      </c>
      <c r="D32" s="105" t="s">
        <v>14</v>
      </c>
      <c r="E32" s="106" t="s">
        <v>16</v>
      </c>
      <c r="F32" s="108" t="s">
        <v>190</v>
      </c>
      <c r="G32" s="105" t="s">
        <v>14</v>
      </c>
      <c r="H32" s="106" t="s">
        <v>16</v>
      </c>
      <c r="I32" s="108" t="s">
        <v>190</v>
      </c>
      <c r="J32" s="179" t="s">
        <v>14</v>
      </c>
      <c r="K32" s="180"/>
      <c r="L32" s="106" t="s">
        <v>16</v>
      </c>
      <c r="M32" s="108" t="s">
        <v>190</v>
      </c>
      <c r="N32" s="105" t="s">
        <v>14</v>
      </c>
      <c r="O32" s="106" t="s">
        <v>16</v>
      </c>
      <c r="P32" s="108" t="s">
        <v>190</v>
      </c>
      <c r="Q32" s="105" t="s">
        <v>14</v>
      </c>
      <c r="R32" s="106" t="s">
        <v>16</v>
      </c>
      <c r="S32" s="108" t="s">
        <v>190</v>
      </c>
    </row>
    <row r="33" spans="1:19" ht="18" customHeight="1">
      <c r="A33" s="232" t="s">
        <v>337</v>
      </c>
      <c r="B33" s="442">
        <v>1930</v>
      </c>
      <c r="C33" s="189"/>
      <c r="D33" s="187" t="s">
        <v>46</v>
      </c>
      <c r="E33" s="442">
        <v>3400</v>
      </c>
      <c r="F33" s="189"/>
      <c r="G33" s="187" t="s">
        <v>291</v>
      </c>
      <c r="H33" s="442">
        <v>2870</v>
      </c>
      <c r="I33" s="189"/>
      <c r="J33" s="191" t="s">
        <v>47</v>
      </c>
      <c r="K33" s="192" t="s">
        <v>315</v>
      </c>
      <c r="L33" s="442">
        <v>2810</v>
      </c>
      <c r="M33" s="189"/>
      <c r="N33" s="187" t="s">
        <v>391</v>
      </c>
      <c r="O33" s="442">
        <v>1870</v>
      </c>
      <c r="P33" s="254"/>
      <c r="Q33" s="187" t="s">
        <v>437</v>
      </c>
      <c r="R33" s="442">
        <v>100</v>
      </c>
      <c r="S33" s="254"/>
    </row>
    <row r="34" spans="1:19" ht="18" customHeight="1">
      <c r="A34" s="187" t="s">
        <v>338</v>
      </c>
      <c r="B34" s="444">
        <v>810</v>
      </c>
      <c r="C34" s="217"/>
      <c r="D34" s="187" t="s">
        <v>225</v>
      </c>
      <c r="E34" s="443">
        <v>900</v>
      </c>
      <c r="F34" s="193"/>
      <c r="G34" s="465" t="s">
        <v>357</v>
      </c>
      <c r="H34" s="443">
        <v>1950</v>
      </c>
      <c r="I34" s="193"/>
      <c r="J34" s="191" t="s">
        <v>369</v>
      </c>
      <c r="K34" s="192" t="s">
        <v>315</v>
      </c>
      <c r="L34" s="443">
        <v>2760</v>
      </c>
      <c r="M34" s="193"/>
      <c r="N34" s="478" t="s">
        <v>294</v>
      </c>
      <c r="O34" s="448">
        <v>690</v>
      </c>
      <c r="P34" s="447"/>
      <c r="Q34" s="384" t="s">
        <v>438</v>
      </c>
      <c r="R34" s="443">
        <v>300</v>
      </c>
      <c r="S34" s="267"/>
    </row>
    <row r="35" spans="1:19" ht="18" customHeight="1">
      <c r="A35" s="187" t="s">
        <v>49</v>
      </c>
      <c r="B35" s="443">
        <v>110</v>
      </c>
      <c r="C35" s="193"/>
      <c r="D35" s="232" t="s">
        <v>248</v>
      </c>
      <c r="E35" s="448">
        <v>1650</v>
      </c>
      <c r="F35" s="385"/>
      <c r="G35" s="194" t="s">
        <v>248</v>
      </c>
      <c r="H35" s="443">
        <v>1290</v>
      </c>
      <c r="I35" s="193"/>
      <c r="J35" s="191" t="s">
        <v>281</v>
      </c>
      <c r="K35" s="192" t="s">
        <v>315</v>
      </c>
      <c r="L35" s="443">
        <v>1110</v>
      </c>
      <c r="M35" s="193"/>
      <c r="N35" s="190" t="s">
        <v>295</v>
      </c>
      <c r="O35" s="448">
        <v>10</v>
      </c>
      <c r="P35" s="447"/>
      <c r="Q35" s="498" t="s">
        <v>439</v>
      </c>
      <c r="R35" s="443">
        <v>200</v>
      </c>
      <c r="S35" s="267"/>
    </row>
    <row r="36" spans="1:19" ht="18" customHeight="1">
      <c r="A36" s="431" t="s">
        <v>343</v>
      </c>
      <c r="B36" s="443">
        <v>220</v>
      </c>
      <c r="C36" s="193"/>
      <c r="D36" s="434" t="s">
        <v>602</v>
      </c>
      <c r="E36" s="448">
        <v>50</v>
      </c>
      <c r="F36" s="385"/>
      <c r="G36" s="187" t="s">
        <v>371</v>
      </c>
      <c r="H36" s="443">
        <v>1910</v>
      </c>
      <c r="I36" s="193"/>
      <c r="J36" s="262" t="s">
        <v>350</v>
      </c>
      <c r="K36" s="192" t="s">
        <v>315</v>
      </c>
      <c r="L36" s="443">
        <v>3990</v>
      </c>
      <c r="M36" s="193"/>
      <c r="N36" s="190" t="s">
        <v>225</v>
      </c>
      <c r="O36" s="448">
        <v>400</v>
      </c>
      <c r="P36" s="480"/>
      <c r="Q36" s="187" t="s">
        <v>440</v>
      </c>
      <c r="R36" s="443">
        <v>250</v>
      </c>
      <c r="S36" s="267"/>
    </row>
    <row r="37" spans="1:19" ht="18" customHeight="1">
      <c r="A37" s="187"/>
      <c r="B37" s="200"/>
      <c r="C37" s="199"/>
      <c r="D37" s="187"/>
      <c r="E37" s="198"/>
      <c r="F37" s="257"/>
      <c r="G37" s="232"/>
      <c r="H37" s="188"/>
      <c r="I37" s="193"/>
      <c r="J37" s="191" t="s">
        <v>589</v>
      </c>
      <c r="K37" s="192" t="s">
        <v>315</v>
      </c>
      <c r="L37" s="443">
        <v>2370</v>
      </c>
      <c r="M37" s="193"/>
      <c r="N37" s="258"/>
      <c r="O37" s="479"/>
      <c r="P37" s="480"/>
      <c r="Q37" s="384" t="s">
        <v>441</v>
      </c>
      <c r="R37" s="444">
        <v>0</v>
      </c>
      <c r="S37" s="267"/>
    </row>
    <row r="38" spans="1:19" ht="18" customHeight="1">
      <c r="A38" s="187"/>
      <c r="B38" s="200"/>
      <c r="C38" s="199"/>
      <c r="D38" s="258"/>
      <c r="E38" s="198"/>
      <c r="F38" s="256"/>
      <c r="G38" s="187"/>
      <c r="H38" s="198"/>
      <c r="I38" s="199"/>
      <c r="J38" s="191" t="s">
        <v>50</v>
      </c>
      <c r="K38" s="192" t="s">
        <v>315</v>
      </c>
      <c r="L38" s="443">
        <v>1690</v>
      </c>
      <c r="M38" s="193"/>
      <c r="N38" s="187"/>
      <c r="O38" s="212"/>
      <c r="P38" s="259"/>
      <c r="Q38" s="187" t="s">
        <v>442</v>
      </c>
      <c r="R38" s="514">
        <v>100</v>
      </c>
      <c r="S38" s="220"/>
    </row>
    <row r="39" spans="1:19" ht="18" customHeight="1">
      <c r="A39" s="202"/>
      <c r="B39" s="200"/>
      <c r="C39" s="199"/>
      <c r="D39" s="187"/>
      <c r="E39" s="212"/>
      <c r="F39" s="257"/>
      <c r="G39" s="190"/>
      <c r="H39" s="198"/>
      <c r="I39" s="199"/>
      <c r="J39" s="544" t="s">
        <v>592</v>
      </c>
      <c r="K39" s="192" t="s">
        <v>315</v>
      </c>
      <c r="L39" s="443">
        <v>2390</v>
      </c>
      <c r="M39" s="193"/>
      <c r="N39" s="187"/>
      <c r="O39" s="212"/>
      <c r="P39" s="259"/>
      <c r="Q39" s="190" t="s">
        <v>443</v>
      </c>
      <c r="R39" s="514">
        <v>60</v>
      </c>
      <c r="S39" s="220"/>
    </row>
    <row r="40" spans="1:19" ht="18" customHeight="1">
      <c r="A40" s="187"/>
      <c r="B40" s="200"/>
      <c r="C40" s="199"/>
      <c r="D40" s="190"/>
      <c r="E40" s="198"/>
      <c r="F40" s="256"/>
      <c r="G40" s="232"/>
      <c r="H40" s="188"/>
      <c r="I40" s="193"/>
      <c r="J40" s="195" t="s">
        <v>51</v>
      </c>
      <c r="K40" s="192" t="s">
        <v>315</v>
      </c>
      <c r="L40" s="443">
        <v>960</v>
      </c>
      <c r="M40" s="193"/>
      <c r="N40" s="187"/>
      <c r="O40" s="479"/>
      <c r="P40" s="480"/>
      <c r="Q40" s="384" t="s">
        <v>444</v>
      </c>
      <c r="R40" s="444">
        <v>400</v>
      </c>
      <c r="S40" s="267"/>
    </row>
    <row r="41" spans="1:19" ht="18" customHeight="1">
      <c r="A41" s="202"/>
      <c r="B41" s="200"/>
      <c r="C41" s="199"/>
      <c r="D41" s="260"/>
      <c r="E41" s="198"/>
      <c r="F41" s="256"/>
      <c r="G41" s="261"/>
      <c r="H41" s="188"/>
      <c r="I41" s="193"/>
      <c r="J41" s="544"/>
      <c r="K41" s="192"/>
      <c r="L41" s="443"/>
      <c r="M41" s="193"/>
      <c r="N41" s="260"/>
      <c r="O41" s="479"/>
      <c r="P41" s="480"/>
      <c r="Q41" s="187" t="s">
        <v>445</v>
      </c>
      <c r="R41" s="444">
        <v>250</v>
      </c>
      <c r="S41" s="267"/>
    </row>
    <row r="42" spans="1:19" ht="18" customHeight="1">
      <c r="A42" s="187"/>
      <c r="B42" s="200"/>
      <c r="C42" s="199"/>
      <c r="D42" s="260"/>
      <c r="E42" s="198"/>
      <c r="F42" s="256"/>
      <c r="G42" s="190"/>
      <c r="H42" s="198"/>
      <c r="I42" s="199"/>
      <c r="J42" s="195"/>
      <c r="K42" s="192"/>
      <c r="L42" s="443"/>
      <c r="M42" s="193"/>
      <c r="N42" s="260"/>
      <c r="O42" s="479"/>
      <c r="P42" s="480"/>
      <c r="Q42" s="190" t="s">
        <v>446</v>
      </c>
      <c r="R42" s="514">
        <v>200</v>
      </c>
      <c r="S42" s="220"/>
    </row>
    <row r="43" spans="1:19" ht="18" customHeight="1">
      <c r="A43" s="187"/>
      <c r="B43" s="200"/>
      <c r="C43" s="199"/>
      <c r="D43" s="187"/>
      <c r="E43" s="198"/>
      <c r="F43" s="256"/>
      <c r="G43" s="197"/>
      <c r="H43" s="198"/>
      <c r="I43" s="199"/>
      <c r="J43" s="239"/>
      <c r="K43" s="192"/>
      <c r="L43" s="443"/>
      <c r="M43" s="193"/>
      <c r="N43" s="197"/>
      <c r="O43" s="479"/>
      <c r="P43" s="480"/>
      <c r="Q43" s="190" t="s">
        <v>447</v>
      </c>
      <c r="R43" s="514">
        <v>100</v>
      </c>
      <c r="S43" s="220"/>
    </row>
    <row r="44" spans="1:19" ht="18" customHeight="1">
      <c r="A44" s="187"/>
      <c r="B44" s="200"/>
      <c r="C44" s="199"/>
      <c r="D44" s="197"/>
      <c r="E44" s="198"/>
      <c r="F44" s="199"/>
      <c r="G44" s="197"/>
      <c r="H44" s="198"/>
      <c r="I44" s="199"/>
      <c r="J44" s="440"/>
      <c r="K44" s="192"/>
      <c r="L44" s="445"/>
      <c r="M44" s="193"/>
      <c r="N44" s="197"/>
      <c r="O44" s="479"/>
      <c r="P44" s="480"/>
      <c r="Q44" s="190" t="s">
        <v>448</v>
      </c>
      <c r="R44" s="514">
        <v>250</v>
      </c>
      <c r="S44" s="220"/>
    </row>
    <row r="45" spans="1:19" ht="18" customHeight="1">
      <c r="A45" s="187"/>
      <c r="B45" s="200"/>
      <c r="C45" s="199"/>
      <c r="D45" s="187"/>
      <c r="E45" s="198"/>
      <c r="F45" s="199"/>
      <c r="G45" s="190"/>
      <c r="H45" s="198"/>
      <c r="I45" s="199"/>
      <c r="J45" s="195"/>
      <c r="K45" s="192"/>
      <c r="L45" s="198"/>
      <c r="M45" s="199"/>
      <c r="N45" s="197"/>
      <c r="O45" s="479"/>
      <c r="P45" s="480"/>
      <c r="Q45" s="190" t="s">
        <v>449</v>
      </c>
      <c r="R45" s="514">
        <v>110</v>
      </c>
      <c r="S45" s="220"/>
    </row>
    <row r="46" spans="1:19" ht="18" customHeight="1">
      <c r="A46" s="187"/>
      <c r="B46" s="233"/>
      <c r="C46" s="193"/>
      <c r="D46" s="187"/>
      <c r="E46" s="212"/>
      <c r="F46" s="257"/>
      <c r="G46" s="187"/>
      <c r="H46" s="233"/>
      <c r="I46" s="193"/>
      <c r="J46" s="191" t="s">
        <v>282</v>
      </c>
      <c r="K46" s="192" t="s">
        <v>315</v>
      </c>
      <c r="L46" s="233"/>
      <c r="M46" s="272"/>
      <c r="N46" s="197"/>
      <c r="O46" s="482"/>
      <c r="P46" s="480"/>
      <c r="Q46" s="187" t="s">
        <v>450</v>
      </c>
      <c r="R46" s="520">
        <v>120</v>
      </c>
      <c r="S46" s="267"/>
    </row>
    <row r="47" spans="1:19" ht="18" customHeight="1">
      <c r="A47" s="201"/>
      <c r="B47" s="198"/>
      <c r="C47" s="199"/>
      <c r="D47" s="197"/>
      <c r="E47" s="198"/>
      <c r="F47" s="199"/>
      <c r="G47" s="197"/>
      <c r="H47" s="198"/>
      <c r="I47" s="199"/>
      <c r="J47" s="191" t="s">
        <v>48</v>
      </c>
      <c r="K47" s="192" t="s">
        <v>315</v>
      </c>
      <c r="L47" s="198"/>
      <c r="M47" s="199"/>
      <c r="N47" s="197"/>
      <c r="O47" s="483"/>
      <c r="P47" s="480"/>
      <c r="Q47" s="190"/>
      <c r="R47" s="514"/>
      <c r="S47" s="220"/>
    </row>
    <row r="48" spans="1:19" ht="18" customHeight="1">
      <c r="A48" s="201"/>
      <c r="B48" s="198"/>
      <c r="C48" s="199"/>
      <c r="D48" s="197"/>
      <c r="E48" s="198"/>
      <c r="F48" s="199"/>
      <c r="G48" s="197"/>
      <c r="H48" s="198"/>
      <c r="I48" s="199"/>
      <c r="J48" s="239" t="s">
        <v>333</v>
      </c>
      <c r="K48" s="192" t="s">
        <v>315</v>
      </c>
      <c r="L48" s="443">
        <v>0</v>
      </c>
      <c r="M48" s="220"/>
      <c r="N48" s="224"/>
      <c r="O48" s="484"/>
      <c r="P48" s="481"/>
      <c r="Q48" s="190"/>
      <c r="R48" s="514"/>
      <c r="S48" s="220"/>
    </row>
    <row r="49" spans="1:19" ht="18" customHeight="1">
      <c r="A49" s="201"/>
      <c r="B49" s="198"/>
      <c r="C49" s="199"/>
      <c r="D49" s="197"/>
      <c r="E49" s="198"/>
      <c r="F49" s="199"/>
      <c r="G49" s="197"/>
      <c r="H49" s="198"/>
      <c r="I49" s="199"/>
      <c r="J49" s="195"/>
      <c r="K49" s="192"/>
      <c r="L49" s="198"/>
      <c r="M49" s="220"/>
      <c r="N49" s="287" t="s">
        <v>281</v>
      </c>
      <c r="O49" s="471"/>
      <c r="P49" s="387"/>
      <c r="Q49" s="190"/>
      <c r="R49" s="514"/>
      <c r="S49" s="220"/>
    </row>
    <row r="50" spans="1:19" ht="18" customHeight="1">
      <c r="A50" s="201"/>
      <c r="B50" s="198"/>
      <c r="C50" s="199"/>
      <c r="D50" s="197"/>
      <c r="E50" s="198"/>
      <c r="F50" s="199"/>
      <c r="G50" s="197"/>
      <c r="H50" s="198"/>
      <c r="I50" s="199"/>
      <c r="J50" s="191"/>
      <c r="K50" s="192"/>
      <c r="L50" s="198"/>
      <c r="M50" s="199"/>
      <c r="N50" s="197"/>
      <c r="O50" s="483"/>
      <c r="P50" s="480"/>
      <c r="Q50" s="190"/>
      <c r="R50" s="514"/>
      <c r="S50" s="220"/>
    </row>
    <row r="51" spans="1:19" ht="18" customHeight="1">
      <c r="A51" s="222"/>
      <c r="B51" s="223"/>
      <c r="C51" s="199"/>
      <c r="D51" s="224"/>
      <c r="E51" s="223"/>
      <c r="F51" s="199"/>
      <c r="G51" s="224"/>
      <c r="H51" s="223"/>
      <c r="I51" s="199"/>
      <c r="J51" s="225"/>
      <c r="K51" s="238"/>
      <c r="L51" s="223"/>
      <c r="M51" s="199"/>
      <c r="N51" s="224"/>
      <c r="O51" s="264"/>
      <c r="P51" s="481"/>
      <c r="Q51" s="226"/>
      <c r="R51" s="515"/>
      <c r="S51" s="220"/>
    </row>
    <row r="52" spans="1:19" ht="18" customHeight="1" thickBot="1">
      <c r="A52" s="227" t="s">
        <v>29</v>
      </c>
      <c r="B52" s="228">
        <f>SUM(B33:B51)</f>
        <v>3070</v>
      </c>
      <c r="C52" s="253">
        <f>SUM(C33:C51)</f>
        <v>0</v>
      </c>
      <c r="D52" s="227" t="s">
        <v>29</v>
      </c>
      <c r="E52" s="228">
        <f>SUM(E33:E51)</f>
        <v>6000</v>
      </c>
      <c r="F52" s="253">
        <f>SUM(F33:F51)</f>
        <v>0</v>
      </c>
      <c r="G52" s="227" t="s">
        <v>29</v>
      </c>
      <c r="H52" s="228">
        <f>SUM(H33:H51)</f>
        <v>8020</v>
      </c>
      <c r="I52" s="253">
        <f>SUM(I33:I51)</f>
        <v>0</v>
      </c>
      <c r="J52" s="230" t="s">
        <v>29</v>
      </c>
      <c r="K52" s="231"/>
      <c r="L52" s="228">
        <f>SUM(L33:L51)</f>
        <v>18080</v>
      </c>
      <c r="M52" s="253">
        <f>SUM(M33:M51)</f>
        <v>0</v>
      </c>
      <c r="N52" s="227" t="s">
        <v>29</v>
      </c>
      <c r="O52" s="228">
        <f>SUM(O33:O51)</f>
        <v>2970</v>
      </c>
      <c r="P52" s="253">
        <f>SUM(P33:P51)</f>
        <v>0</v>
      </c>
      <c r="Q52" s="227" t="s">
        <v>29</v>
      </c>
      <c r="R52" s="516">
        <f>SUM(R33:R51)</f>
        <v>2440</v>
      </c>
      <c r="S52" s="229">
        <f>SUM(S33:S51)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3">
    <mergeCell ref="A2:D2"/>
    <mergeCell ref="E2:G2"/>
    <mergeCell ref="L2:M2"/>
  </mergeCells>
  <conditionalFormatting sqref="C8 F34 F37 F10:F14 F16 C46 C35:C36 M19:M22 I46 I34:I36 M34:M35 M46 F39 F46 M9:M15 M37:M41">
    <cfRule type="cellIs" priority="61" dxfId="413" operator="greaterThan" stopIfTrue="1">
      <formula>B8</formula>
    </cfRule>
  </conditionalFormatting>
  <conditionalFormatting sqref="I8">
    <cfRule type="cellIs" priority="59" dxfId="413" operator="greaterThan" stopIfTrue="1">
      <formula>H8</formula>
    </cfRule>
  </conditionalFormatting>
  <conditionalFormatting sqref="M8">
    <cfRule type="cellIs" priority="58" dxfId="413" operator="greaterThan" stopIfTrue="1">
      <formula>L8</formula>
    </cfRule>
  </conditionalFormatting>
  <conditionalFormatting sqref="P8">
    <cfRule type="cellIs" priority="57" dxfId="413" operator="greaterThan" stopIfTrue="1">
      <formula>O8</formula>
    </cfRule>
  </conditionalFormatting>
  <conditionalFormatting sqref="C33">
    <cfRule type="cellIs" priority="56" dxfId="413" operator="greaterThan" stopIfTrue="1">
      <formula>B33</formula>
    </cfRule>
  </conditionalFormatting>
  <conditionalFormatting sqref="F33">
    <cfRule type="cellIs" priority="55" dxfId="413" operator="greaterThan" stopIfTrue="1">
      <formula>E33</formula>
    </cfRule>
  </conditionalFormatting>
  <conditionalFormatting sqref="I33">
    <cfRule type="cellIs" priority="54" dxfId="413" operator="greaterThan" stopIfTrue="1">
      <formula>H33</formula>
    </cfRule>
  </conditionalFormatting>
  <conditionalFormatting sqref="M33">
    <cfRule type="cellIs" priority="53" dxfId="413" operator="greaterThan" stopIfTrue="1">
      <formula>L33</formula>
    </cfRule>
  </conditionalFormatting>
  <conditionalFormatting sqref="P33">
    <cfRule type="cellIs" priority="52" dxfId="413" operator="greaterThan" stopIfTrue="1">
      <formula>O33</formula>
    </cfRule>
  </conditionalFormatting>
  <conditionalFormatting sqref="C9:C12">
    <cfRule type="cellIs" priority="51" dxfId="413" operator="greaterThan" stopIfTrue="1">
      <formula>B9</formula>
    </cfRule>
  </conditionalFormatting>
  <conditionalFormatting sqref="I9:I12">
    <cfRule type="cellIs" priority="49" dxfId="413" operator="greaterThan" stopIfTrue="1">
      <formula>H9</formula>
    </cfRule>
  </conditionalFormatting>
  <conditionalFormatting sqref="P9:P11">
    <cfRule type="cellIs" priority="47" dxfId="413" operator="greaterThan" stopIfTrue="1">
      <formula>O9</formula>
    </cfRule>
  </conditionalFormatting>
  <conditionalFormatting sqref="P38:P39">
    <cfRule type="cellIs" priority="42" dxfId="413" operator="greaterThan" stopIfTrue="1">
      <formula>O38</formula>
    </cfRule>
  </conditionalFormatting>
  <conditionalFormatting sqref="B8">
    <cfRule type="cellIs" priority="41" dxfId="413" operator="greaterThan" stopIfTrue="1">
      <formula>A8</formula>
    </cfRule>
  </conditionalFormatting>
  <conditionalFormatting sqref="B9:B12">
    <cfRule type="cellIs" priority="40" dxfId="413" operator="greaterThan" stopIfTrue="1">
      <formula>A9</formula>
    </cfRule>
  </conditionalFormatting>
  <conditionalFormatting sqref="E11:E14 E16">
    <cfRule type="cellIs" priority="39" dxfId="413" operator="greaterThan" stopIfTrue="1">
      <formula>D11</formula>
    </cfRule>
  </conditionalFormatting>
  <conditionalFormatting sqref="H8">
    <cfRule type="cellIs" priority="38" dxfId="413" operator="greaterThan" stopIfTrue="1">
      <formula>G8</formula>
    </cfRule>
  </conditionalFormatting>
  <conditionalFormatting sqref="H9:H12">
    <cfRule type="cellIs" priority="37" dxfId="413" operator="greaterThan" stopIfTrue="1">
      <formula>G9</formula>
    </cfRule>
  </conditionalFormatting>
  <conditionalFormatting sqref="L9:L12 L15">
    <cfRule type="cellIs" priority="36" dxfId="413" operator="greaterThan" stopIfTrue="1">
      <formula>K9</formula>
    </cfRule>
  </conditionalFormatting>
  <conditionalFormatting sqref="L8">
    <cfRule type="cellIs" priority="35" dxfId="413" operator="greaterThan" stopIfTrue="1">
      <formula>K8</formula>
    </cfRule>
  </conditionalFormatting>
  <conditionalFormatting sqref="B33">
    <cfRule type="cellIs" priority="31" dxfId="413" operator="greaterThan" stopIfTrue="1">
      <formula>A33</formula>
    </cfRule>
  </conditionalFormatting>
  <conditionalFormatting sqref="O9:O10">
    <cfRule type="cellIs" priority="33" dxfId="413" operator="greaterThan" stopIfTrue="1">
      <formula>N9</formula>
    </cfRule>
  </conditionalFormatting>
  <conditionalFormatting sqref="B35:B36">
    <cfRule type="cellIs" priority="32" dxfId="413" operator="greaterThan" stopIfTrue="1">
      <formula>A35</formula>
    </cfRule>
  </conditionalFormatting>
  <conditionalFormatting sqref="E34">
    <cfRule type="cellIs" priority="30" dxfId="413" operator="greaterThan" stopIfTrue="1">
      <formula>D34</formula>
    </cfRule>
  </conditionalFormatting>
  <conditionalFormatting sqref="E33">
    <cfRule type="cellIs" priority="29" dxfId="413" operator="greaterThan" stopIfTrue="1">
      <formula>D33</formula>
    </cfRule>
  </conditionalFormatting>
  <conditionalFormatting sqref="H34:H36">
    <cfRule type="cellIs" priority="28" dxfId="413" operator="greaterThan" stopIfTrue="1">
      <formula>G34</formula>
    </cfRule>
  </conditionalFormatting>
  <conditionalFormatting sqref="H33">
    <cfRule type="cellIs" priority="27" dxfId="413" operator="greaterThan" stopIfTrue="1">
      <formula>G33</formula>
    </cfRule>
  </conditionalFormatting>
  <conditionalFormatting sqref="L34:L35 L37:L42">
    <cfRule type="cellIs" priority="26" dxfId="413" operator="greaterThan" stopIfTrue="1">
      <formula>K34</formula>
    </cfRule>
  </conditionalFormatting>
  <conditionalFormatting sqref="L33">
    <cfRule type="cellIs" priority="25" dxfId="413" operator="greaterThan" stopIfTrue="1">
      <formula>K33</formula>
    </cfRule>
  </conditionalFormatting>
  <conditionalFormatting sqref="O33">
    <cfRule type="cellIs" priority="24" dxfId="413" operator="greaterThan" stopIfTrue="1">
      <formula>N33</formula>
    </cfRule>
  </conditionalFormatting>
  <conditionalFormatting sqref="M16:M17">
    <cfRule type="cellIs" priority="23" dxfId="413" operator="greaterThan" stopIfTrue="1">
      <formula>L16</formula>
    </cfRule>
  </conditionalFormatting>
  <conditionalFormatting sqref="L16">
    <cfRule type="cellIs" priority="22" dxfId="413" operator="greaterThan" stopIfTrue="1">
      <formula>K16</formula>
    </cfRule>
  </conditionalFormatting>
  <conditionalFormatting sqref="M14:M15">
    <cfRule type="cellIs" priority="21" dxfId="413" operator="greaterThan" stopIfTrue="1">
      <formula>L14</formula>
    </cfRule>
  </conditionalFormatting>
  <conditionalFormatting sqref="L15">
    <cfRule type="cellIs" priority="20" dxfId="413" operator="greaterThan" stopIfTrue="1">
      <formula>K15</formula>
    </cfRule>
  </conditionalFormatting>
  <conditionalFormatting sqref="O49">
    <cfRule type="cellIs" priority="19" dxfId="413" operator="greaterThan" stopIfTrue="1">
      <formula>N49</formula>
    </cfRule>
  </conditionalFormatting>
  <conditionalFormatting sqref="S8">
    <cfRule type="cellIs" priority="18" dxfId="413" operator="greaterThan" stopIfTrue="1">
      <formula>R8</formula>
    </cfRule>
  </conditionalFormatting>
  <conditionalFormatting sqref="S9:S12">
    <cfRule type="cellIs" priority="17" dxfId="413" operator="greaterThan" stopIfTrue="1">
      <formula>R9</formula>
    </cfRule>
  </conditionalFormatting>
  <conditionalFormatting sqref="R8:R9">
    <cfRule type="cellIs" priority="16" dxfId="413" operator="greaterThan" stopIfTrue="1">
      <formula>Q8</formula>
    </cfRule>
  </conditionalFormatting>
  <conditionalFormatting sqref="R8:R13">
    <cfRule type="cellIs" priority="15" dxfId="413" operator="greaterThan" stopIfTrue="1">
      <formula>Q8</formula>
    </cfRule>
  </conditionalFormatting>
  <conditionalFormatting sqref="S46 S34:S36">
    <cfRule type="cellIs" priority="14" dxfId="413" operator="greaterThan" stopIfTrue="1">
      <formula>R34</formula>
    </cfRule>
  </conditionalFormatting>
  <conditionalFormatting sqref="S33">
    <cfRule type="cellIs" priority="13" dxfId="413" operator="greaterThan" stopIfTrue="1">
      <formula>R33</formula>
    </cfRule>
  </conditionalFormatting>
  <conditionalFormatting sqref="R34:R36">
    <cfRule type="cellIs" priority="12" dxfId="413" operator="greaterThan" stopIfTrue="1">
      <formula>Q34</formula>
    </cfRule>
  </conditionalFormatting>
  <conditionalFormatting sqref="R33">
    <cfRule type="cellIs" priority="11" dxfId="413" operator="greaterThan" stopIfTrue="1">
      <formula>Q33</formula>
    </cfRule>
  </conditionalFormatting>
  <conditionalFormatting sqref="O9:O18">
    <cfRule type="cellIs" priority="10" dxfId="413" operator="greaterThan" stopIfTrue="1">
      <formula>N9</formula>
    </cfRule>
  </conditionalFormatting>
  <conditionalFormatting sqref="L17">
    <cfRule type="cellIs" priority="9" dxfId="413" operator="greaterThan" stopIfTrue="1">
      <formula>K17</formula>
    </cfRule>
  </conditionalFormatting>
  <conditionalFormatting sqref="M18">
    <cfRule type="cellIs" priority="8" dxfId="413" operator="greaterThan" stopIfTrue="1">
      <formula>L18</formula>
    </cfRule>
  </conditionalFormatting>
  <conditionalFormatting sqref="L18">
    <cfRule type="cellIs" priority="7" dxfId="413" operator="greaterThan" stopIfTrue="1">
      <formula>K18</formula>
    </cfRule>
  </conditionalFormatting>
  <conditionalFormatting sqref="E18:E19">
    <cfRule type="cellIs" priority="6" dxfId="413" operator="greaterThan" stopIfTrue="1">
      <formula>D18</formula>
    </cfRule>
  </conditionalFormatting>
  <conditionalFormatting sqref="E9">
    <cfRule type="cellIs" priority="5" dxfId="413" operator="greaterThan" stopIfTrue="1">
      <formula>D9</formula>
    </cfRule>
  </conditionalFormatting>
  <conditionalFormatting sqref="E10">
    <cfRule type="cellIs" priority="4" dxfId="413" operator="greaterThan" stopIfTrue="1">
      <formula>D10</formula>
    </cfRule>
  </conditionalFormatting>
  <conditionalFormatting sqref="O8">
    <cfRule type="cellIs" priority="3" dxfId="413" operator="greaterThan" stopIfTrue="1">
      <formula>N8</formula>
    </cfRule>
  </conditionalFormatting>
  <conditionalFormatting sqref="L13">
    <cfRule type="cellIs" priority="2" dxfId="413" operator="greaterThan" stopIfTrue="1">
      <formula>K13</formula>
    </cfRule>
  </conditionalFormatting>
  <conditionalFormatting sqref="L14">
    <cfRule type="cellIs" priority="1" dxfId="413" operator="greaterThan" stopIfTrue="1">
      <formula>K14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workbookViewId="0" topLeftCell="A1">
      <selection activeCell="Q45" sqref="Q4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>
        <f>'東区・博多区'!A2</f>
        <v>0</v>
      </c>
      <c r="B2" s="611"/>
      <c r="C2" s="611"/>
      <c r="D2" s="612"/>
      <c r="E2" s="608" t="str">
        <f>'東区・博多区'!E2</f>
        <v>令和　　　年　　　月　　　日</v>
      </c>
      <c r="F2" s="609"/>
      <c r="G2" s="610"/>
      <c r="H2" s="114">
        <f>'東区・博多区'!H2</f>
        <v>0</v>
      </c>
      <c r="I2" s="88">
        <f>'東区・博多区'!I2</f>
        <v>0</v>
      </c>
      <c r="J2" s="178"/>
      <c r="K2" s="425"/>
      <c r="L2" s="603"/>
      <c r="M2" s="604"/>
      <c r="N2" s="89"/>
      <c r="O2" s="90"/>
      <c r="P2" s="7"/>
    </row>
    <row r="3" spans="14:17" ht="15" customHeight="1" thickBot="1">
      <c r="N3" s="91"/>
      <c r="O3" s="115"/>
      <c r="Q3" s="91" t="s">
        <v>184</v>
      </c>
    </row>
    <row r="4" spans="1:19" s="7" customFormat="1" ht="17.25" customHeight="1" thickBot="1">
      <c r="A4" s="186" t="s">
        <v>593</v>
      </c>
      <c r="B4" s="116"/>
      <c r="C4" s="93" t="s">
        <v>158</v>
      </c>
      <c r="D4" s="94" t="s">
        <v>52</v>
      </c>
      <c r="E4" s="111"/>
      <c r="F4" s="96" t="s">
        <v>6</v>
      </c>
      <c r="G4" s="97">
        <f>B25+E25+H25+L25+O25+R25</f>
        <v>26220</v>
      </c>
      <c r="H4" s="112" t="s">
        <v>7</v>
      </c>
      <c r="I4" s="117">
        <f>C25+F25+I25+M25+P25+S25</f>
        <v>0</v>
      </c>
      <c r="J4" s="118"/>
      <c r="K4" s="118"/>
      <c r="L4" s="119" t="s">
        <v>8</v>
      </c>
      <c r="M4" s="120">
        <f>I4+I27</f>
        <v>0</v>
      </c>
      <c r="N4" s="103"/>
      <c r="O4" s="121"/>
      <c r="P4" s="8"/>
      <c r="Q4" s="103" t="s">
        <v>185</v>
      </c>
      <c r="R4" s="8"/>
      <c r="S4" s="8"/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30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s="7" customFormat="1" ht="15" customHeight="1">
      <c r="A7" s="105" t="s">
        <v>14</v>
      </c>
      <c r="B7" s="106" t="s">
        <v>16</v>
      </c>
      <c r="C7" s="108" t="s">
        <v>190</v>
      </c>
      <c r="D7" s="105" t="s">
        <v>14</v>
      </c>
      <c r="E7" s="106" t="s">
        <v>16</v>
      </c>
      <c r="F7" s="108" t="s">
        <v>190</v>
      </c>
      <c r="G7" s="105" t="s">
        <v>14</v>
      </c>
      <c r="H7" s="106" t="s">
        <v>16</v>
      </c>
      <c r="I7" s="108" t="s">
        <v>190</v>
      </c>
      <c r="J7" s="179" t="s">
        <v>14</v>
      </c>
      <c r="K7" s="180"/>
      <c r="L7" s="106" t="s">
        <v>16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16</v>
      </c>
      <c r="S7" s="108" t="s">
        <v>190</v>
      </c>
    </row>
    <row r="8" spans="1:19" ht="18" customHeight="1">
      <c r="A8" s="187" t="s">
        <v>53</v>
      </c>
      <c r="B8" s="442">
        <v>500</v>
      </c>
      <c r="C8" s="189"/>
      <c r="D8" s="187" t="s">
        <v>204</v>
      </c>
      <c r="E8" s="443">
        <v>2000</v>
      </c>
      <c r="F8" s="189"/>
      <c r="G8" s="187" t="s">
        <v>237</v>
      </c>
      <c r="H8" s="442">
        <v>1070</v>
      </c>
      <c r="I8" s="189"/>
      <c r="J8" s="191" t="s">
        <v>53</v>
      </c>
      <c r="K8" s="192" t="s">
        <v>315</v>
      </c>
      <c r="L8" s="442">
        <v>1980</v>
      </c>
      <c r="M8" s="189"/>
      <c r="N8" s="187" t="s">
        <v>353</v>
      </c>
      <c r="O8" s="443">
        <v>930</v>
      </c>
      <c r="P8" s="193"/>
      <c r="Q8" s="187" t="s">
        <v>451</v>
      </c>
      <c r="R8" s="442">
        <v>250</v>
      </c>
      <c r="S8" s="254"/>
    </row>
    <row r="9" spans="1:19" ht="18" customHeight="1">
      <c r="A9" s="187" t="s">
        <v>250</v>
      </c>
      <c r="B9" s="443">
        <v>1020</v>
      </c>
      <c r="C9" s="267"/>
      <c r="D9" s="187" t="s">
        <v>207</v>
      </c>
      <c r="E9" s="443">
        <v>800</v>
      </c>
      <c r="F9" s="267"/>
      <c r="G9" s="187" t="s">
        <v>238</v>
      </c>
      <c r="H9" s="443">
        <v>2690</v>
      </c>
      <c r="I9" s="267"/>
      <c r="J9" s="195" t="s">
        <v>321</v>
      </c>
      <c r="K9" s="192" t="s">
        <v>315</v>
      </c>
      <c r="L9" s="443">
        <v>3540</v>
      </c>
      <c r="M9" s="267"/>
      <c r="N9" s="187"/>
      <c r="O9" s="443"/>
      <c r="P9" s="193"/>
      <c r="Q9" s="187" t="s">
        <v>452</v>
      </c>
      <c r="R9" s="443">
        <v>250</v>
      </c>
      <c r="S9" s="267"/>
    </row>
    <row r="10" spans="1:19" ht="18" customHeight="1">
      <c r="A10" s="187" t="s">
        <v>54</v>
      </c>
      <c r="B10" s="443">
        <v>500</v>
      </c>
      <c r="C10" s="267"/>
      <c r="D10" s="187" t="s">
        <v>312</v>
      </c>
      <c r="E10" s="444">
        <v>420</v>
      </c>
      <c r="F10" s="267"/>
      <c r="G10" s="187"/>
      <c r="H10" s="188"/>
      <c r="I10" s="267"/>
      <c r="J10" s="195" t="s">
        <v>283</v>
      </c>
      <c r="K10" s="192" t="s">
        <v>315</v>
      </c>
      <c r="L10" s="443">
        <v>2650</v>
      </c>
      <c r="M10" s="267"/>
      <c r="N10" s="187"/>
      <c r="O10" s="443">
        <v>0</v>
      </c>
      <c r="P10" s="267"/>
      <c r="Q10" s="187" t="s">
        <v>453</v>
      </c>
      <c r="R10" s="444">
        <v>160</v>
      </c>
      <c r="S10" s="267"/>
    </row>
    <row r="11" spans="1:19" ht="18" customHeight="1">
      <c r="A11" s="187" t="s">
        <v>310</v>
      </c>
      <c r="B11" s="444">
        <v>1000</v>
      </c>
      <c r="C11" s="330"/>
      <c r="D11" s="187"/>
      <c r="E11" s="444"/>
      <c r="F11" s="330"/>
      <c r="G11" s="191"/>
      <c r="H11" s="265"/>
      <c r="I11" s="267"/>
      <c r="J11" s="191" t="s">
        <v>379</v>
      </c>
      <c r="K11" s="192" t="s">
        <v>315</v>
      </c>
      <c r="L11" s="443">
        <v>1950</v>
      </c>
      <c r="M11" s="267"/>
      <c r="N11" s="268"/>
      <c r="O11" s="198"/>
      <c r="P11" s="220"/>
      <c r="Q11" s="191" t="s">
        <v>454</v>
      </c>
      <c r="R11" s="471">
        <v>150</v>
      </c>
      <c r="S11" s="267"/>
    </row>
    <row r="12" spans="1:19" ht="18" customHeight="1">
      <c r="A12" s="187"/>
      <c r="B12" s="444"/>
      <c r="C12" s="330"/>
      <c r="D12" s="187"/>
      <c r="E12" s="198"/>
      <c r="F12" s="220"/>
      <c r="G12" s="191"/>
      <c r="H12" s="265"/>
      <c r="I12" s="267"/>
      <c r="J12" s="191" t="s">
        <v>55</v>
      </c>
      <c r="K12" s="192" t="s">
        <v>315</v>
      </c>
      <c r="L12" s="443">
        <v>930</v>
      </c>
      <c r="M12" s="267"/>
      <c r="N12" s="197"/>
      <c r="O12" s="198"/>
      <c r="P12" s="199"/>
      <c r="Q12" s="191" t="s">
        <v>455</v>
      </c>
      <c r="R12" s="471">
        <v>500</v>
      </c>
      <c r="S12" s="267"/>
    </row>
    <row r="13" spans="1:19" ht="18" customHeight="1">
      <c r="A13" s="187"/>
      <c r="B13" s="278"/>
      <c r="C13" s="330"/>
      <c r="D13" s="187"/>
      <c r="E13" s="198"/>
      <c r="F13" s="337"/>
      <c r="G13" s="187"/>
      <c r="H13" s="188"/>
      <c r="I13" s="267"/>
      <c r="J13" s="191" t="s">
        <v>56</v>
      </c>
      <c r="K13" s="192" t="s">
        <v>315</v>
      </c>
      <c r="L13" s="443">
        <v>1410</v>
      </c>
      <c r="M13" s="267"/>
      <c r="N13" s="197"/>
      <c r="O13" s="198"/>
      <c r="P13" s="199"/>
      <c r="Q13" s="187" t="s">
        <v>456</v>
      </c>
      <c r="R13" s="444">
        <v>100</v>
      </c>
      <c r="S13" s="267"/>
    </row>
    <row r="14" spans="1:19" ht="18" customHeight="1">
      <c r="A14" s="187"/>
      <c r="B14" s="200"/>
      <c r="C14" s="220"/>
      <c r="D14" s="187"/>
      <c r="E14" s="198"/>
      <c r="F14" s="220"/>
      <c r="G14" s="269"/>
      <c r="H14" s="270"/>
      <c r="I14" s="267"/>
      <c r="J14" s="191"/>
      <c r="K14" s="192"/>
      <c r="L14" s="196"/>
      <c r="M14" s="267"/>
      <c r="N14" s="197"/>
      <c r="O14" s="198"/>
      <c r="P14" s="199"/>
      <c r="Q14" s="500" t="s">
        <v>457</v>
      </c>
      <c r="R14" s="521">
        <v>300</v>
      </c>
      <c r="S14" s="267"/>
    </row>
    <row r="15" spans="1:19" ht="18" customHeight="1">
      <c r="A15" s="187"/>
      <c r="B15" s="200"/>
      <c r="C15" s="220"/>
      <c r="D15" s="187"/>
      <c r="E15" s="198"/>
      <c r="F15" s="220"/>
      <c r="G15" s="191"/>
      <c r="H15" s="271"/>
      <c r="I15" s="267"/>
      <c r="J15" s="195"/>
      <c r="K15" s="192"/>
      <c r="L15" s="198"/>
      <c r="M15" s="267"/>
      <c r="N15" s="197"/>
      <c r="O15" s="198"/>
      <c r="P15" s="199"/>
      <c r="Q15" s="191" t="s">
        <v>458</v>
      </c>
      <c r="R15" s="522">
        <v>260</v>
      </c>
      <c r="S15" s="267"/>
    </row>
    <row r="16" spans="1:19" ht="18" customHeight="1">
      <c r="A16" s="187"/>
      <c r="B16" s="200"/>
      <c r="C16" s="220"/>
      <c r="D16" s="187"/>
      <c r="E16" s="198"/>
      <c r="F16" s="220"/>
      <c r="G16" s="191"/>
      <c r="H16" s="271"/>
      <c r="I16" s="267"/>
      <c r="J16" s="191"/>
      <c r="K16" s="192"/>
      <c r="L16" s="233"/>
      <c r="M16" s="426"/>
      <c r="N16" s="187"/>
      <c r="O16" s="456"/>
      <c r="P16" s="199"/>
      <c r="Q16" s="191" t="s">
        <v>459</v>
      </c>
      <c r="R16" s="522">
        <v>400</v>
      </c>
      <c r="S16" s="267"/>
    </row>
    <row r="17" spans="1:19" ht="18" customHeight="1">
      <c r="A17" s="187"/>
      <c r="B17" s="200"/>
      <c r="C17" s="220"/>
      <c r="D17" s="187"/>
      <c r="E17" s="198"/>
      <c r="F17" s="220"/>
      <c r="G17" s="187"/>
      <c r="H17" s="196"/>
      <c r="I17" s="267"/>
      <c r="J17" s="191"/>
      <c r="K17" s="192"/>
      <c r="L17" s="233"/>
      <c r="M17" s="426"/>
      <c r="N17" s="197"/>
      <c r="O17" s="198"/>
      <c r="P17" s="199"/>
      <c r="Q17" s="187" t="s">
        <v>460</v>
      </c>
      <c r="R17" s="523">
        <v>210</v>
      </c>
      <c r="S17" s="267"/>
    </row>
    <row r="18" spans="1:19" ht="18" customHeight="1">
      <c r="A18" s="187"/>
      <c r="B18" s="200"/>
      <c r="C18" s="220"/>
      <c r="D18" s="187"/>
      <c r="E18" s="198"/>
      <c r="F18" s="220"/>
      <c r="G18" s="190"/>
      <c r="H18" s="196"/>
      <c r="I18" s="267"/>
      <c r="J18" s="191"/>
      <c r="K18" s="192"/>
      <c r="L18" s="188"/>
      <c r="M18" s="267"/>
      <c r="N18" s="197"/>
      <c r="O18" s="198"/>
      <c r="P18" s="199"/>
      <c r="Q18" s="190" t="s">
        <v>461</v>
      </c>
      <c r="R18" s="523">
        <v>250</v>
      </c>
      <c r="S18" s="267"/>
    </row>
    <row r="19" spans="1:19" ht="18" customHeight="1">
      <c r="A19" s="187"/>
      <c r="B19" s="200"/>
      <c r="C19" s="199"/>
      <c r="D19" s="187"/>
      <c r="E19" s="198"/>
      <c r="F19" s="199"/>
      <c r="G19" s="190"/>
      <c r="H19" s="198"/>
      <c r="I19" s="199"/>
      <c r="J19" s="195"/>
      <c r="K19" s="192"/>
      <c r="L19" s="198"/>
      <c r="M19" s="193"/>
      <c r="N19" s="273"/>
      <c r="O19" s="198"/>
      <c r="P19" s="220"/>
      <c r="Q19" s="190"/>
      <c r="R19" s="514"/>
      <c r="S19" s="220"/>
    </row>
    <row r="20" spans="1:19" ht="18" customHeight="1">
      <c r="A20" s="187"/>
      <c r="B20" s="200"/>
      <c r="C20" s="199"/>
      <c r="D20" s="187"/>
      <c r="E20" s="198"/>
      <c r="F20" s="199"/>
      <c r="G20" s="187"/>
      <c r="H20" s="198"/>
      <c r="I20" s="199"/>
      <c r="J20" s="195"/>
      <c r="K20" s="192"/>
      <c r="L20" s="198"/>
      <c r="M20" s="199"/>
      <c r="N20" s="274"/>
      <c r="O20" s="198"/>
      <c r="P20" s="220"/>
      <c r="Q20" s="187"/>
      <c r="R20" s="514"/>
      <c r="S20" s="220"/>
    </row>
    <row r="21" spans="1:19" ht="18" customHeight="1">
      <c r="A21" s="187"/>
      <c r="B21" s="200"/>
      <c r="C21" s="199"/>
      <c r="D21" s="187"/>
      <c r="E21" s="198"/>
      <c r="F21" s="199"/>
      <c r="G21" s="275"/>
      <c r="H21" s="198"/>
      <c r="I21" s="199"/>
      <c r="J21" s="195"/>
      <c r="K21" s="192"/>
      <c r="L21" s="198"/>
      <c r="M21" s="199"/>
      <c r="N21" s="197"/>
      <c r="O21" s="198"/>
      <c r="P21" s="199"/>
      <c r="Q21" s="501"/>
      <c r="R21" s="514"/>
      <c r="S21" s="220"/>
    </row>
    <row r="22" spans="1:19" ht="18" customHeight="1">
      <c r="A22" s="201"/>
      <c r="B22" s="198"/>
      <c r="C22" s="199"/>
      <c r="D22" s="197"/>
      <c r="E22" s="198"/>
      <c r="F22" s="199"/>
      <c r="G22" s="197"/>
      <c r="H22" s="198"/>
      <c r="I22" s="199"/>
      <c r="J22" s="276"/>
      <c r="K22" s="219"/>
      <c r="L22" s="198"/>
      <c r="M22" s="199"/>
      <c r="N22" s="232"/>
      <c r="O22" s="198"/>
      <c r="P22" s="199"/>
      <c r="Q22" s="190"/>
      <c r="R22" s="514"/>
      <c r="S22" s="220"/>
    </row>
    <row r="23" spans="1:19" ht="18" customHeight="1">
      <c r="A23" s="187"/>
      <c r="B23" s="198"/>
      <c r="C23" s="199"/>
      <c r="D23" s="187" t="s">
        <v>311</v>
      </c>
      <c r="E23" s="198"/>
      <c r="F23" s="199"/>
      <c r="G23" s="197"/>
      <c r="H23" s="198"/>
      <c r="I23" s="199"/>
      <c r="J23" s="277"/>
      <c r="K23" s="219"/>
      <c r="L23" s="198"/>
      <c r="M23" s="199"/>
      <c r="N23" s="187"/>
      <c r="O23" s="198"/>
      <c r="P23" s="199"/>
      <c r="Q23" s="190"/>
      <c r="R23" s="514"/>
      <c r="S23" s="220"/>
    </row>
    <row r="24" spans="1:19" ht="18" customHeight="1">
      <c r="A24" s="222"/>
      <c r="B24" s="223"/>
      <c r="C24" s="199"/>
      <c r="D24" s="224"/>
      <c r="E24" s="223"/>
      <c r="F24" s="199"/>
      <c r="G24" s="224"/>
      <c r="H24" s="223"/>
      <c r="I24" s="199"/>
      <c r="J24" s="237"/>
      <c r="K24" s="238"/>
      <c r="L24" s="223"/>
      <c r="M24" s="199"/>
      <c r="N24" s="224"/>
      <c r="O24" s="223"/>
      <c r="P24" s="199"/>
      <c r="Q24" s="226"/>
      <c r="R24" s="515"/>
      <c r="S24" s="220"/>
    </row>
    <row r="25" spans="1:19" ht="18" customHeight="1" thickBot="1">
      <c r="A25" s="227" t="s">
        <v>29</v>
      </c>
      <c r="B25" s="228">
        <f>SUM(B8:B24)</f>
        <v>3020</v>
      </c>
      <c r="C25" s="253">
        <f>SUM(C8:C24)</f>
        <v>0</v>
      </c>
      <c r="D25" s="227" t="s">
        <v>29</v>
      </c>
      <c r="E25" s="228">
        <f>SUM(E8:E24)</f>
        <v>3220</v>
      </c>
      <c r="F25" s="253">
        <f>SUM(F8:F24)</f>
        <v>0</v>
      </c>
      <c r="G25" s="227" t="s">
        <v>29</v>
      </c>
      <c r="H25" s="228">
        <f>SUM(H8:H24)</f>
        <v>3760</v>
      </c>
      <c r="I25" s="253">
        <f>SUM(I8:I24)</f>
        <v>0</v>
      </c>
      <c r="J25" s="230" t="s">
        <v>29</v>
      </c>
      <c r="K25" s="231"/>
      <c r="L25" s="228">
        <f>SUM(L8:L24)</f>
        <v>12460</v>
      </c>
      <c r="M25" s="253">
        <f>SUM(M8:M24)</f>
        <v>0</v>
      </c>
      <c r="N25" s="227" t="s">
        <v>29</v>
      </c>
      <c r="O25" s="228">
        <f>SUM(O8:O24)</f>
        <v>930</v>
      </c>
      <c r="P25" s="253">
        <f>SUM(P8:P24)</f>
        <v>0</v>
      </c>
      <c r="Q25" s="227" t="s">
        <v>29</v>
      </c>
      <c r="R25" s="516">
        <f>SUM(R8:R24)</f>
        <v>2830</v>
      </c>
      <c r="S25" s="229">
        <f>SUM(S8:S24)</f>
        <v>0</v>
      </c>
    </row>
    <row r="26" ht="15" customHeight="1" thickBot="1">
      <c r="N26" s="109"/>
    </row>
    <row r="27" spans="1:19" s="7" customFormat="1" ht="17.25" customHeight="1" thickBot="1">
      <c r="A27" s="186" t="s">
        <v>593</v>
      </c>
      <c r="B27" s="116"/>
      <c r="C27" s="93" t="s">
        <v>145</v>
      </c>
      <c r="D27" s="94" t="s">
        <v>57</v>
      </c>
      <c r="E27" s="111"/>
      <c r="F27" s="96" t="s">
        <v>6</v>
      </c>
      <c r="G27" s="97">
        <f>B57+E57+H57+L57+O57+R57</f>
        <v>47760</v>
      </c>
      <c r="H27" s="112" t="s">
        <v>7</v>
      </c>
      <c r="I27" s="117">
        <f>C57+F57+I57+M57+P57+S57</f>
        <v>0</v>
      </c>
      <c r="J27" s="118"/>
      <c r="K27" s="118"/>
      <c r="L27" s="122"/>
      <c r="M27" s="122"/>
      <c r="N27" s="129"/>
      <c r="O27" s="122"/>
      <c r="P27" s="122"/>
      <c r="Q27" s="8"/>
      <c r="R27" s="8"/>
      <c r="S27" s="8"/>
    </row>
    <row r="28" spans="1:16" ht="5.25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9" ht="18" customHeight="1">
      <c r="A29" s="75" t="s">
        <v>9</v>
      </c>
      <c r="B29" s="76"/>
      <c r="C29" s="104"/>
      <c r="D29" s="82" t="s">
        <v>10</v>
      </c>
      <c r="E29" s="76"/>
      <c r="F29" s="104"/>
      <c r="G29" s="82" t="s">
        <v>11</v>
      </c>
      <c r="H29" s="76"/>
      <c r="I29" s="104"/>
      <c r="J29" s="82" t="s">
        <v>12</v>
      </c>
      <c r="K29" s="82"/>
      <c r="L29" s="76"/>
      <c r="M29" s="104"/>
      <c r="N29" s="82" t="s">
        <v>13</v>
      </c>
      <c r="O29" s="76"/>
      <c r="P29" s="104"/>
      <c r="Q29" s="82" t="s">
        <v>392</v>
      </c>
      <c r="R29" s="76"/>
      <c r="S29" s="104"/>
    </row>
    <row r="30" spans="1:19" s="7" customFormat="1" ht="15" customHeight="1">
      <c r="A30" s="105" t="s">
        <v>14</v>
      </c>
      <c r="B30" s="106" t="s">
        <v>16</v>
      </c>
      <c r="C30" s="108" t="s">
        <v>190</v>
      </c>
      <c r="D30" s="105" t="s">
        <v>14</v>
      </c>
      <c r="E30" s="106" t="s">
        <v>16</v>
      </c>
      <c r="F30" s="108" t="s">
        <v>190</v>
      </c>
      <c r="G30" s="105" t="s">
        <v>14</v>
      </c>
      <c r="H30" s="106" t="s">
        <v>16</v>
      </c>
      <c r="I30" s="108" t="s">
        <v>190</v>
      </c>
      <c r="J30" s="179" t="s">
        <v>14</v>
      </c>
      <c r="K30" s="180"/>
      <c r="L30" s="106" t="s">
        <v>16</v>
      </c>
      <c r="M30" s="108" t="s">
        <v>190</v>
      </c>
      <c r="N30" s="105" t="s">
        <v>14</v>
      </c>
      <c r="O30" s="106" t="s">
        <v>16</v>
      </c>
      <c r="P30" s="108" t="s">
        <v>190</v>
      </c>
      <c r="Q30" s="105" t="s">
        <v>14</v>
      </c>
      <c r="R30" s="106" t="s">
        <v>16</v>
      </c>
      <c r="S30" s="108" t="s">
        <v>190</v>
      </c>
    </row>
    <row r="31" spans="1:19" ht="18" customHeight="1">
      <c r="A31" s="187" t="s">
        <v>58</v>
      </c>
      <c r="B31" s="442">
        <v>940</v>
      </c>
      <c r="C31" s="254"/>
      <c r="D31" s="465" t="s">
        <v>595</v>
      </c>
      <c r="E31" s="443">
        <v>2650</v>
      </c>
      <c r="F31" s="254"/>
      <c r="G31" s="187" t="s">
        <v>240</v>
      </c>
      <c r="H31" s="442">
        <v>850</v>
      </c>
      <c r="I31" s="254"/>
      <c r="J31" s="191" t="s">
        <v>323</v>
      </c>
      <c r="K31" s="192" t="s">
        <v>315</v>
      </c>
      <c r="L31" s="442">
        <v>1570</v>
      </c>
      <c r="M31" s="254"/>
      <c r="N31" s="187" t="s">
        <v>60</v>
      </c>
      <c r="O31" s="442">
        <v>2910</v>
      </c>
      <c r="P31" s="254"/>
      <c r="Q31" s="187" t="s">
        <v>462</v>
      </c>
      <c r="R31" s="442">
        <v>460</v>
      </c>
      <c r="S31" s="254"/>
    </row>
    <row r="32" spans="1:19" ht="18" customHeight="1">
      <c r="A32" s="187" t="s">
        <v>275</v>
      </c>
      <c r="B32" s="443">
        <v>1310</v>
      </c>
      <c r="C32" s="267"/>
      <c r="D32" s="187" t="s">
        <v>302</v>
      </c>
      <c r="E32" s="443">
        <v>900</v>
      </c>
      <c r="F32" s="267"/>
      <c r="G32" s="187" t="s">
        <v>289</v>
      </c>
      <c r="H32" s="443">
        <v>1760</v>
      </c>
      <c r="I32" s="267"/>
      <c r="J32" s="262" t="s">
        <v>322</v>
      </c>
      <c r="K32" s="249" t="s">
        <v>315</v>
      </c>
      <c r="L32" s="443">
        <v>2940</v>
      </c>
      <c r="M32" s="267"/>
      <c r="N32" s="261" t="s">
        <v>226</v>
      </c>
      <c r="O32" s="443">
        <v>70</v>
      </c>
      <c r="P32" s="267"/>
      <c r="Q32" s="187" t="s">
        <v>463</v>
      </c>
      <c r="R32" s="443">
        <v>420</v>
      </c>
      <c r="S32" s="267"/>
    </row>
    <row r="33" spans="1:19" ht="18" customHeight="1">
      <c r="A33" s="187" t="s">
        <v>62</v>
      </c>
      <c r="B33" s="443">
        <v>1380</v>
      </c>
      <c r="C33" s="267"/>
      <c r="D33" s="187" t="s">
        <v>313</v>
      </c>
      <c r="E33" s="444">
        <v>1840</v>
      </c>
      <c r="F33" s="330"/>
      <c r="G33" s="190" t="s">
        <v>241</v>
      </c>
      <c r="H33" s="443">
        <v>1710</v>
      </c>
      <c r="I33" s="267"/>
      <c r="J33" s="191" t="s">
        <v>280</v>
      </c>
      <c r="K33" s="249" t="s">
        <v>315</v>
      </c>
      <c r="L33" s="443">
        <v>2390</v>
      </c>
      <c r="M33" s="267"/>
      <c r="N33" s="190" t="s">
        <v>354</v>
      </c>
      <c r="O33" s="443">
        <v>770</v>
      </c>
      <c r="P33" s="267"/>
      <c r="Q33" s="190" t="s">
        <v>464</v>
      </c>
      <c r="R33" s="443">
        <v>400</v>
      </c>
      <c r="S33" s="267"/>
    </row>
    <row r="34" spans="1:19" ht="18" customHeight="1">
      <c r="A34" s="187" t="s">
        <v>59</v>
      </c>
      <c r="B34" s="443">
        <v>1280</v>
      </c>
      <c r="C34" s="267"/>
      <c r="D34" s="280"/>
      <c r="E34" s="198"/>
      <c r="F34" s="220"/>
      <c r="G34" s="232" t="s">
        <v>370</v>
      </c>
      <c r="H34" s="443">
        <v>1740</v>
      </c>
      <c r="I34" s="267"/>
      <c r="J34" s="191" t="s">
        <v>222</v>
      </c>
      <c r="K34" s="249" t="s">
        <v>315</v>
      </c>
      <c r="L34" s="443">
        <v>1200</v>
      </c>
      <c r="M34" s="267"/>
      <c r="N34" s="190"/>
      <c r="O34" s="443"/>
      <c r="P34" s="267"/>
      <c r="Q34" s="384" t="s">
        <v>465</v>
      </c>
      <c r="R34" s="443">
        <v>150</v>
      </c>
      <c r="S34" s="267"/>
    </row>
    <row r="35" spans="1:19" ht="18" customHeight="1">
      <c r="A35" s="187"/>
      <c r="B35" s="278"/>
      <c r="C35" s="267"/>
      <c r="D35" s="187"/>
      <c r="E35" s="198"/>
      <c r="F35" s="199"/>
      <c r="G35" s="262" t="s">
        <v>239</v>
      </c>
      <c r="H35" s="443">
        <v>1050</v>
      </c>
      <c r="I35" s="267"/>
      <c r="J35" s="191" t="s">
        <v>64</v>
      </c>
      <c r="K35" s="249" t="s">
        <v>315</v>
      </c>
      <c r="L35" s="443">
        <v>1050</v>
      </c>
      <c r="M35" s="267"/>
      <c r="N35" s="190"/>
      <c r="O35" s="198"/>
      <c r="P35" s="220"/>
      <c r="Q35" s="384" t="s">
        <v>466</v>
      </c>
      <c r="R35" s="443">
        <v>100</v>
      </c>
      <c r="S35" s="267"/>
    </row>
    <row r="36" spans="1:19" ht="18" customHeight="1">
      <c r="A36" s="187"/>
      <c r="B36" s="188"/>
      <c r="C36" s="267"/>
      <c r="D36" s="187"/>
      <c r="E36" s="198"/>
      <c r="F36" s="199"/>
      <c r="G36" s="187" t="s">
        <v>60</v>
      </c>
      <c r="H36" s="443">
        <v>650</v>
      </c>
      <c r="I36" s="267"/>
      <c r="J36" s="191" t="s">
        <v>229</v>
      </c>
      <c r="K36" s="249" t="s">
        <v>315</v>
      </c>
      <c r="L36" s="443">
        <v>1160</v>
      </c>
      <c r="M36" s="267"/>
      <c r="N36" s="214"/>
      <c r="O36" s="485"/>
      <c r="P36" s="486"/>
      <c r="Q36" s="384" t="s">
        <v>467</v>
      </c>
      <c r="R36" s="443">
        <v>150</v>
      </c>
      <c r="S36" s="267"/>
    </row>
    <row r="37" spans="1:19" ht="18" customHeight="1">
      <c r="A37" s="187"/>
      <c r="B37" s="188"/>
      <c r="C37" s="267"/>
      <c r="D37" s="187"/>
      <c r="E37" s="198"/>
      <c r="F37" s="199"/>
      <c r="G37" s="195"/>
      <c r="H37" s="265"/>
      <c r="I37" s="267"/>
      <c r="J37" s="195" t="s">
        <v>65</v>
      </c>
      <c r="K37" s="249" t="s">
        <v>315</v>
      </c>
      <c r="L37" s="443">
        <v>1130</v>
      </c>
      <c r="M37" s="267"/>
      <c r="N37" s="190"/>
      <c r="O37" s="198"/>
      <c r="P37" s="220"/>
      <c r="Q37" s="384" t="s">
        <v>468</v>
      </c>
      <c r="R37" s="471">
        <v>250</v>
      </c>
      <c r="S37" s="267"/>
    </row>
    <row r="38" spans="1:19" ht="18" customHeight="1">
      <c r="A38" s="187"/>
      <c r="B38" s="278"/>
      <c r="C38" s="267"/>
      <c r="D38" s="187"/>
      <c r="E38" s="198"/>
      <c r="F38" s="199"/>
      <c r="G38" s="187"/>
      <c r="H38" s="188"/>
      <c r="I38" s="267"/>
      <c r="J38" s="195" t="s">
        <v>66</v>
      </c>
      <c r="K38" s="249" t="s">
        <v>315</v>
      </c>
      <c r="L38" s="443">
        <v>3410</v>
      </c>
      <c r="M38" s="267"/>
      <c r="N38" s="273"/>
      <c r="O38" s="198"/>
      <c r="P38" s="220"/>
      <c r="Q38" s="384" t="s">
        <v>469</v>
      </c>
      <c r="R38" s="444">
        <v>500</v>
      </c>
      <c r="S38" s="267"/>
    </row>
    <row r="39" spans="1:19" ht="18" customHeight="1">
      <c r="A39" s="187"/>
      <c r="B39" s="278"/>
      <c r="C39" s="267"/>
      <c r="D39" s="283"/>
      <c r="E39" s="198"/>
      <c r="F39" s="199"/>
      <c r="G39" s="279"/>
      <c r="H39" s="265"/>
      <c r="I39" s="267"/>
      <c r="J39" s="195" t="s">
        <v>279</v>
      </c>
      <c r="K39" s="249" t="s">
        <v>315</v>
      </c>
      <c r="L39" s="443">
        <v>3170</v>
      </c>
      <c r="M39" s="267"/>
      <c r="N39" s="190"/>
      <c r="O39" s="198"/>
      <c r="P39" s="199"/>
      <c r="Q39" s="384" t="s">
        <v>470</v>
      </c>
      <c r="R39" s="471">
        <v>100</v>
      </c>
      <c r="S39" s="267"/>
    </row>
    <row r="40" spans="1:19" ht="18" customHeight="1">
      <c r="A40" s="187"/>
      <c r="B40" s="200"/>
      <c r="C40" s="220"/>
      <c r="D40" s="187"/>
      <c r="E40" s="188"/>
      <c r="F40" s="427"/>
      <c r="G40" s="195"/>
      <c r="H40" s="271"/>
      <c r="I40" s="267"/>
      <c r="J40" s="239" t="s">
        <v>61</v>
      </c>
      <c r="K40" s="249" t="s">
        <v>315</v>
      </c>
      <c r="L40" s="443">
        <v>1800</v>
      </c>
      <c r="M40" s="267"/>
      <c r="N40" s="190"/>
      <c r="O40" s="198"/>
      <c r="P40" s="199"/>
      <c r="Q40" s="384" t="s">
        <v>471</v>
      </c>
      <c r="R40" s="522">
        <v>50</v>
      </c>
      <c r="S40" s="267"/>
    </row>
    <row r="41" spans="1:19" ht="18" customHeight="1">
      <c r="A41" s="187"/>
      <c r="B41" s="200"/>
      <c r="C41" s="199"/>
      <c r="D41" s="187"/>
      <c r="E41" s="188"/>
      <c r="F41" s="267"/>
      <c r="G41" s="195"/>
      <c r="H41" s="265"/>
      <c r="I41" s="193"/>
      <c r="J41" s="239"/>
      <c r="K41" s="249"/>
      <c r="L41" s="443"/>
      <c r="M41" s="193"/>
      <c r="N41" s="190"/>
      <c r="O41" s="198"/>
      <c r="P41" s="199"/>
      <c r="Q41" s="195" t="s">
        <v>472</v>
      </c>
      <c r="R41" s="471">
        <v>50</v>
      </c>
      <c r="S41" s="267"/>
    </row>
    <row r="42" spans="1:19" ht="18" customHeight="1">
      <c r="A42" s="187"/>
      <c r="B42" s="200"/>
      <c r="C42" s="199"/>
      <c r="D42" s="190"/>
      <c r="E42" s="198"/>
      <c r="F42" s="220"/>
      <c r="G42" s="279"/>
      <c r="H42" s="265"/>
      <c r="I42" s="193"/>
      <c r="J42" s="239"/>
      <c r="K42" s="190"/>
      <c r="L42" s="281"/>
      <c r="M42" s="193"/>
      <c r="N42" s="190"/>
      <c r="O42" s="198"/>
      <c r="P42" s="199"/>
      <c r="Q42" s="586" t="s">
        <v>473</v>
      </c>
      <c r="R42" s="471">
        <v>440</v>
      </c>
      <c r="S42" s="267"/>
    </row>
    <row r="43" spans="1:19" ht="18" customHeight="1">
      <c r="A43" s="187"/>
      <c r="B43" s="200"/>
      <c r="C43" s="199"/>
      <c r="D43" s="284"/>
      <c r="E43" s="198"/>
      <c r="F43" s="199"/>
      <c r="G43" s="282"/>
      <c r="H43" s="245"/>
      <c r="I43" s="199"/>
      <c r="J43" s="191"/>
      <c r="K43" s="190"/>
      <c r="L43" s="188"/>
      <c r="M43" s="193"/>
      <c r="N43" s="190"/>
      <c r="O43" s="198"/>
      <c r="P43" s="199"/>
      <c r="Q43" s="239" t="s">
        <v>474</v>
      </c>
      <c r="R43" s="518">
        <v>310</v>
      </c>
      <c r="S43" s="220"/>
    </row>
    <row r="44" spans="1:19" ht="18" customHeight="1">
      <c r="A44" s="187"/>
      <c r="B44" s="200"/>
      <c r="C44" s="199"/>
      <c r="D44" s="187"/>
      <c r="E44" s="233"/>
      <c r="F44" s="426"/>
      <c r="G44" s="263"/>
      <c r="H44" s="241"/>
      <c r="I44" s="199"/>
      <c r="J44" s="191"/>
      <c r="K44" s="190"/>
      <c r="L44" s="188"/>
      <c r="M44" s="193"/>
      <c r="N44" s="190"/>
      <c r="O44" s="233"/>
      <c r="P44" s="426"/>
      <c r="Q44" s="195" t="s">
        <v>475</v>
      </c>
      <c r="R44" s="517">
        <v>250</v>
      </c>
      <c r="S44" s="220"/>
    </row>
    <row r="45" spans="1:19" ht="18" customHeight="1">
      <c r="A45" s="201"/>
      <c r="B45" s="198"/>
      <c r="C45" s="199"/>
      <c r="D45" s="190"/>
      <c r="E45" s="233"/>
      <c r="F45" s="426"/>
      <c r="G45" s="187"/>
      <c r="H45" s="188"/>
      <c r="I45" s="193"/>
      <c r="J45" s="239"/>
      <c r="K45" s="190"/>
      <c r="L45" s="281"/>
      <c r="M45" s="193"/>
      <c r="N45" s="190"/>
      <c r="O45" s="233"/>
      <c r="P45" s="426"/>
      <c r="Q45" s="434" t="s">
        <v>634</v>
      </c>
      <c r="R45" s="444">
        <v>430</v>
      </c>
      <c r="S45" s="267"/>
    </row>
    <row r="46" spans="1:19" ht="18" customHeight="1">
      <c r="A46" s="201"/>
      <c r="B46" s="198"/>
      <c r="C46" s="199"/>
      <c r="D46" s="187"/>
      <c r="E46" s="196"/>
      <c r="F46" s="426"/>
      <c r="G46" s="285"/>
      <c r="H46" s="241"/>
      <c r="I46" s="199"/>
      <c r="J46" s="239"/>
      <c r="K46" s="240"/>
      <c r="L46" s="286"/>
      <c r="M46" s="193"/>
      <c r="N46" s="287"/>
      <c r="O46" s="288"/>
      <c r="P46" s="199"/>
      <c r="Q46" s="195" t="s">
        <v>476</v>
      </c>
      <c r="R46" s="517">
        <v>300</v>
      </c>
      <c r="S46" s="220"/>
    </row>
    <row r="47" spans="1:19" ht="18" customHeight="1">
      <c r="A47" s="201"/>
      <c r="B47" s="198"/>
      <c r="C47" s="199"/>
      <c r="D47" s="197"/>
      <c r="E47" s="198"/>
      <c r="F47" s="199"/>
      <c r="G47" s="285"/>
      <c r="H47" s="241"/>
      <c r="I47" s="199"/>
      <c r="J47" s="239"/>
      <c r="K47" s="240"/>
      <c r="L47" s="252"/>
      <c r="M47" s="199"/>
      <c r="N47" s="287"/>
      <c r="O47" s="288"/>
      <c r="P47" s="199"/>
      <c r="Q47" s="195" t="s">
        <v>477</v>
      </c>
      <c r="R47" s="517">
        <v>300</v>
      </c>
      <c r="S47" s="220"/>
    </row>
    <row r="48" spans="1:19" ht="18" customHeight="1">
      <c r="A48" s="250"/>
      <c r="B48" s="288"/>
      <c r="C48" s="199"/>
      <c r="D48" s="250"/>
      <c r="E48" s="288"/>
      <c r="F48" s="199"/>
      <c r="G48" s="250"/>
      <c r="H48" s="289"/>
      <c r="I48" s="199"/>
      <c r="J48" s="239"/>
      <c r="K48" s="240"/>
      <c r="L48" s="252"/>
      <c r="M48" s="199"/>
      <c r="N48" s="287"/>
      <c r="O48" s="288"/>
      <c r="P48" s="199"/>
      <c r="Q48" s="287" t="s">
        <v>478</v>
      </c>
      <c r="R48" s="524">
        <v>400</v>
      </c>
      <c r="S48" s="220"/>
    </row>
    <row r="49" spans="1:19" ht="18" customHeight="1">
      <c r="A49" s="250"/>
      <c r="B49" s="288"/>
      <c r="C49" s="199"/>
      <c r="D49" s="250"/>
      <c r="E49" s="288"/>
      <c r="F49" s="199"/>
      <c r="G49" s="250"/>
      <c r="H49" s="289"/>
      <c r="I49" s="199"/>
      <c r="J49" s="290"/>
      <c r="K49" s="291"/>
      <c r="L49" s="252"/>
      <c r="M49" s="199"/>
      <c r="N49" s="487"/>
      <c r="O49" s="288"/>
      <c r="P49" s="199"/>
      <c r="Q49" s="287" t="s">
        <v>479</v>
      </c>
      <c r="R49" s="524">
        <v>50</v>
      </c>
      <c r="S49" s="220"/>
    </row>
    <row r="50" spans="1:19" ht="18" customHeight="1">
      <c r="A50" s="250"/>
      <c r="B50" s="288"/>
      <c r="C50" s="199"/>
      <c r="D50" s="250"/>
      <c r="E50" s="288"/>
      <c r="F50" s="199"/>
      <c r="G50" s="250"/>
      <c r="H50" s="289"/>
      <c r="I50" s="199"/>
      <c r="J50" s="292"/>
      <c r="K50" s="293"/>
      <c r="L50" s="294"/>
      <c r="M50" s="204"/>
      <c r="N50" s="287"/>
      <c r="O50" s="288"/>
      <c r="P50" s="199"/>
      <c r="Q50" s="287" t="s">
        <v>480</v>
      </c>
      <c r="R50" s="524">
        <v>300</v>
      </c>
      <c r="S50" s="220"/>
    </row>
    <row r="51" spans="1:19" ht="18" customHeight="1">
      <c r="A51" s="250"/>
      <c r="B51" s="288"/>
      <c r="C51" s="199"/>
      <c r="D51" s="250"/>
      <c r="E51" s="288"/>
      <c r="F51" s="199"/>
      <c r="G51" s="250"/>
      <c r="H51" s="289"/>
      <c r="I51" s="199"/>
      <c r="J51" s="239"/>
      <c r="K51" s="240"/>
      <c r="L51" s="252"/>
      <c r="M51" s="199"/>
      <c r="N51" s="287"/>
      <c r="O51" s="288"/>
      <c r="P51" s="199"/>
      <c r="Q51" s="287" t="s">
        <v>481</v>
      </c>
      <c r="R51" s="524">
        <v>350</v>
      </c>
      <c r="S51" s="220"/>
    </row>
    <row r="52" spans="1:19" ht="18" customHeight="1">
      <c r="A52" s="250"/>
      <c r="B52" s="288"/>
      <c r="C52" s="199"/>
      <c r="D52" s="250"/>
      <c r="E52" s="288"/>
      <c r="F52" s="199"/>
      <c r="G52" s="295"/>
      <c r="H52" s="296"/>
      <c r="I52" s="204"/>
      <c r="J52" s="297"/>
      <c r="K52" s="298"/>
      <c r="L52" s="252"/>
      <c r="M52" s="220"/>
      <c r="N52" s="488"/>
      <c r="O52" s="288"/>
      <c r="P52" s="220"/>
      <c r="Q52" s="195" t="s">
        <v>629</v>
      </c>
      <c r="R52" s="524">
        <v>150</v>
      </c>
      <c r="S52" s="220"/>
    </row>
    <row r="53" spans="1:19" ht="18" customHeight="1">
      <c r="A53" s="250"/>
      <c r="B53" s="288"/>
      <c r="C53" s="199"/>
      <c r="D53" s="250"/>
      <c r="E53" s="288"/>
      <c r="F53" s="199"/>
      <c r="G53" s="299"/>
      <c r="H53" s="296"/>
      <c r="I53" s="204"/>
      <c r="J53" s="300"/>
      <c r="K53" s="301"/>
      <c r="L53" s="252"/>
      <c r="M53" s="220"/>
      <c r="N53" s="489"/>
      <c r="O53" s="288"/>
      <c r="P53" s="220"/>
      <c r="Q53" s="187" t="s">
        <v>631</v>
      </c>
      <c r="R53" s="524">
        <v>220</v>
      </c>
      <c r="S53" s="220"/>
    </row>
    <row r="54" spans="1:19" ht="18" customHeight="1">
      <c r="A54" s="302"/>
      <c r="B54" s="289"/>
      <c r="C54" s="199"/>
      <c r="D54" s="303"/>
      <c r="E54" s="288"/>
      <c r="F54" s="199"/>
      <c r="G54" s="250"/>
      <c r="H54" s="289"/>
      <c r="I54" s="199"/>
      <c r="J54" s="195"/>
      <c r="K54" s="249"/>
      <c r="L54" s="443"/>
      <c r="M54" s="220"/>
      <c r="N54" s="187" t="s">
        <v>63</v>
      </c>
      <c r="O54" s="471"/>
      <c r="P54" s="220"/>
      <c r="Q54" s="287"/>
      <c r="R54" s="524"/>
      <c r="S54" s="220"/>
    </row>
    <row r="55" spans="1:19" ht="18" customHeight="1">
      <c r="A55" s="250"/>
      <c r="B55" s="252"/>
      <c r="C55" s="199"/>
      <c r="D55" s="250"/>
      <c r="E55" s="288"/>
      <c r="F55" s="199"/>
      <c r="G55" s="250"/>
      <c r="H55" s="289"/>
      <c r="I55" s="199"/>
      <c r="J55" s="239"/>
      <c r="K55" s="240"/>
      <c r="L55" s="252"/>
      <c r="M55" s="199"/>
      <c r="N55" s="489"/>
      <c r="O55" s="288"/>
      <c r="P55" s="220"/>
      <c r="Q55" s="287"/>
      <c r="R55" s="524"/>
      <c r="S55" s="220"/>
    </row>
    <row r="56" spans="1:19" ht="18" customHeight="1">
      <c r="A56" s="304"/>
      <c r="B56" s="305"/>
      <c r="C56" s="199"/>
      <c r="D56" s="304"/>
      <c r="E56" s="306"/>
      <c r="F56" s="199"/>
      <c r="G56" s="304"/>
      <c r="H56" s="307"/>
      <c r="I56" s="199"/>
      <c r="J56" s="308"/>
      <c r="K56" s="309"/>
      <c r="L56" s="305"/>
      <c r="M56" s="199"/>
      <c r="N56" s="310"/>
      <c r="O56" s="306"/>
      <c r="P56" s="199"/>
      <c r="Q56" s="310"/>
      <c r="R56" s="525"/>
      <c r="S56" s="220"/>
    </row>
    <row r="57" spans="1:19" ht="18" customHeight="1" thickBot="1">
      <c r="A57" s="227" t="s">
        <v>29</v>
      </c>
      <c r="B57" s="228">
        <f>SUM(B31:B56)</f>
        <v>4910</v>
      </c>
      <c r="C57" s="253">
        <f>SUM(C31:C56)</f>
        <v>0</v>
      </c>
      <c r="D57" s="227" t="s">
        <v>29</v>
      </c>
      <c r="E57" s="228">
        <f>SUM(E31:E56)</f>
        <v>5390</v>
      </c>
      <c r="F57" s="253">
        <f>SUM(F31:F56)</f>
        <v>0</v>
      </c>
      <c r="G57" s="227" t="s">
        <v>29</v>
      </c>
      <c r="H57" s="228">
        <f>SUM(H31:H56)</f>
        <v>7760</v>
      </c>
      <c r="I57" s="253">
        <f>SUM(I31:I56)</f>
        <v>0</v>
      </c>
      <c r="J57" s="230" t="s">
        <v>29</v>
      </c>
      <c r="K57" s="231"/>
      <c r="L57" s="228">
        <f>SUM(L31:L56)</f>
        <v>19820</v>
      </c>
      <c r="M57" s="253">
        <f>SUM(M31:M56)</f>
        <v>0</v>
      </c>
      <c r="N57" s="227" t="s">
        <v>29</v>
      </c>
      <c r="O57" s="228">
        <f>SUM(O31:O56)</f>
        <v>3750</v>
      </c>
      <c r="P57" s="253">
        <f>SUM(P31:P56)</f>
        <v>0</v>
      </c>
      <c r="Q57" s="227" t="s">
        <v>29</v>
      </c>
      <c r="R57" s="516">
        <f>SUM(R31:R56)</f>
        <v>6130</v>
      </c>
      <c r="S57" s="229">
        <f>SUM(S31:S56)</f>
        <v>0</v>
      </c>
    </row>
    <row r="58" ht="13.5">
      <c r="E58" s="131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51" dxfId="413" operator="greaterThan" stopIfTrue="1">
      <formula>B8</formula>
    </cfRule>
  </conditionalFormatting>
  <conditionalFormatting sqref="F8">
    <cfRule type="cellIs" priority="50" dxfId="413" operator="greaterThan" stopIfTrue="1">
      <formula>E8</formula>
    </cfRule>
  </conditionalFormatting>
  <conditionalFormatting sqref="I8">
    <cfRule type="cellIs" priority="49" dxfId="413" operator="greaterThan" stopIfTrue="1">
      <formula>H8</formula>
    </cfRule>
  </conditionalFormatting>
  <conditionalFormatting sqref="M8">
    <cfRule type="cellIs" priority="48" dxfId="413" operator="greaterThan" stopIfTrue="1">
      <formula>L8</formula>
    </cfRule>
  </conditionalFormatting>
  <conditionalFormatting sqref="C31">
    <cfRule type="cellIs" priority="46" dxfId="413" operator="greaterThan" stopIfTrue="1">
      <formula>B31</formula>
    </cfRule>
  </conditionalFormatting>
  <conditionalFormatting sqref="F44">
    <cfRule type="cellIs" priority="45" dxfId="413" operator="greaterThan" stopIfTrue="1">
      <formula>E44</formula>
    </cfRule>
  </conditionalFormatting>
  <conditionalFormatting sqref="I31">
    <cfRule type="cellIs" priority="44" dxfId="413" operator="greaterThan" stopIfTrue="1">
      <formula>H31</formula>
    </cfRule>
  </conditionalFormatting>
  <conditionalFormatting sqref="M31">
    <cfRule type="cellIs" priority="43" dxfId="413" operator="greaterThan" stopIfTrue="1">
      <formula>L31</formula>
    </cfRule>
  </conditionalFormatting>
  <conditionalFormatting sqref="P31">
    <cfRule type="cellIs" priority="42" dxfId="413" operator="greaterThan" stopIfTrue="1">
      <formula>O31</formula>
    </cfRule>
  </conditionalFormatting>
  <conditionalFormatting sqref="C9:C11">
    <cfRule type="cellIs" priority="41" dxfId="413" operator="greaterThan" stopIfTrue="1">
      <formula>B9</formula>
    </cfRule>
  </conditionalFormatting>
  <conditionalFormatting sqref="F9:F10">
    <cfRule type="cellIs" priority="40" dxfId="413" operator="greaterThan" stopIfTrue="1">
      <formula>E9</formula>
    </cfRule>
  </conditionalFormatting>
  <conditionalFormatting sqref="I9">
    <cfRule type="cellIs" priority="39" dxfId="413" operator="greaterThan" stopIfTrue="1">
      <formula>H9</formula>
    </cfRule>
  </conditionalFormatting>
  <conditionalFormatting sqref="P9">
    <cfRule type="cellIs" priority="37" dxfId="413" operator="greaterThan" stopIfTrue="1">
      <formula>O9</formula>
    </cfRule>
  </conditionalFormatting>
  <conditionalFormatting sqref="C32:C34">
    <cfRule type="cellIs" priority="36" dxfId="413" operator="greaterThan" stopIfTrue="1">
      <formula>B32</formula>
    </cfRule>
  </conditionalFormatting>
  <conditionalFormatting sqref="I32:I36">
    <cfRule type="cellIs" priority="34" dxfId="413" operator="greaterThan" stopIfTrue="1">
      <formula>H32</formula>
    </cfRule>
  </conditionalFormatting>
  <conditionalFormatting sqref="M32:M41">
    <cfRule type="cellIs" priority="33" dxfId="413" operator="greaterThan" stopIfTrue="1">
      <formula>L32</formula>
    </cfRule>
  </conditionalFormatting>
  <conditionalFormatting sqref="B8">
    <cfRule type="cellIs" priority="31" dxfId="413" operator="greaterThan" stopIfTrue="1">
      <formula>A8</formula>
    </cfRule>
  </conditionalFormatting>
  <conditionalFormatting sqref="B9:B11">
    <cfRule type="cellIs" priority="30" dxfId="413" operator="greaterThan" stopIfTrue="1">
      <formula>A9</formula>
    </cfRule>
  </conditionalFormatting>
  <conditionalFormatting sqref="E8">
    <cfRule type="cellIs" priority="29" dxfId="413" operator="greaterThan" stopIfTrue="1">
      <formula>D8</formula>
    </cfRule>
  </conditionalFormatting>
  <conditionalFormatting sqref="E8:E10">
    <cfRule type="cellIs" priority="28" dxfId="413" operator="greaterThan" stopIfTrue="1">
      <formula>D8</formula>
    </cfRule>
  </conditionalFormatting>
  <conditionalFormatting sqref="H8">
    <cfRule type="cellIs" priority="27" dxfId="413" operator="greaterThan" stopIfTrue="1">
      <formula>G8</formula>
    </cfRule>
  </conditionalFormatting>
  <conditionalFormatting sqref="H9">
    <cfRule type="cellIs" priority="26" dxfId="413" operator="greaterThan" stopIfTrue="1">
      <formula>G9</formula>
    </cfRule>
  </conditionalFormatting>
  <conditionalFormatting sqref="L10:L13">
    <cfRule type="cellIs" priority="25" dxfId="413" operator="greaterThan" stopIfTrue="1">
      <formula>K10</formula>
    </cfRule>
  </conditionalFormatting>
  <conditionalFormatting sqref="L8">
    <cfRule type="cellIs" priority="24" dxfId="413" operator="greaterThan" stopIfTrue="1">
      <formula>K8</formula>
    </cfRule>
  </conditionalFormatting>
  <conditionalFormatting sqref="O9">
    <cfRule type="cellIs" priority="23" dxfId="413" operator="greaterThan" stopIfTrue="1">
      <formula>N9</formula>
    </cfRule>
  </conditionalFormatting>
  <conditionalFormatting sqref="B31">
    <cfRule type="cellIs" priority="22" dxfId="413" operator="greaterThan" stopIfTrue="1">
      <formula>A31</formula>
    </cfRule>
  </conditionalFormatting>
  <conditionalFormatting sqref="B32:B34">
    <cfRule type="cellIs" priority="21" dxfId="413" operator="greaterThan" stopIfTrue="1">
      <formula>A32</formula>
    </cfRule>
  </conditionalFormatting>
  <conditionalFormatting sqref="E31:E32">
    <cfRule type="cellIs" priority="20" dxfId="413" operator="greaterThan" stopIfTrue="1">
      <formula>D31</formula>
    </cfRule>
  </conditionalFormatting>
  <conditionalFormatting sqref="H31">
    <cfRule type="cellIs" priority="19" dxfId="413" operator="greaterThan" stopIfTrue="1">
      <formula>G31</formula>
    </cfRule>
  </conditionalFormatting>
  <conditionalFormatting sqref="H32:H36">
    <cfRule type="cellIs" priority="18" dxfId="413" operator="greaterThan" stopIfTrue="1">
      <formula>G32</formula>
    </cfRule>
  </conditionalFormatting>
  <conditionalFormatting sqref="L31">
    <cfRule type="cellIs" priority="17" dxfId="413" operator="greaterThan" stopIfTrue="1">
      <formula>K31</formula>
    </cfRule>
  </conditionalFormatting>
  <conditionalFormatting sqref="L32:L39 L41">
    <cfRule type="cellIs" priority="16" dxfId="413" operator="greaterThan" stopIfTrue="1">
      <formula>K32</formula>
    </cfRule>
  </conditionalFormatting>
  <conditionalFormatting sqref="O32:O33">
    <cfRule type="cellIs" priority="15" dxfId="413" operator="greaterThan" stopIfTrue="1">
      <formula>N32</formula>
    </cfRule>
  </conditionalFormatting>
  <conditionalFormatting sqref="O31">
    <cfRule type="cellIs" priority="14" dxfId="413" operator="greaterThan" stopIfTrue="1">
      <formula>N31</formula>
    </cfRule>
  </conditionalFormatting>
  <conditionalFormatting sqref="P8">
    <cfRule type="cellIs" priority="13" dxfId="413" operator="greaterThan" stopIfTrue="1">
      <formula>O8</formula>
    </cfRule>
  </conditionalFormatting>
  <conditionalFormatting sqref="O8">
    <cfRule type="cellIs" priority="12" dxfId="413" operator="greaterThan" stopIfTrue="1">
      <formula>N8</formula>
    </cfRule>
  </conditionalFormatting>
  <conditionalFormatting sqref="L54">
    <cfRule type="cellIs" priority="11" dxfId="413" operator="greaterThan" stopIfTrue="1">
      <formula>K54</formula>
    </cfRule>
  </conditionalFormatting>
  <conditionalFormatting sqref="L40">
    <cfRule type="cellIs" priority="10" dxfId="413" operator="greaterThan" stopIfTrue="1">
      <formula>K40</formula>
    </cfRule>
  </conditionalFormatting>
  <conditionalFormatting sqref="O54">
    <cfRule type="cellIs" priority="9" dxfId="413" operator="greaterThan" stopIfTrue="1">
      <formula>N54</formula>
    </cfRule>
  </conditionalFormatting>
  <conditionalFormatting sqref="S8">
    <cfRule type="cellIs" priority="8" dxfId="413" operator="greaterThan" stopIfTrue="1">
      <formula>R8</formula>
    </cfRule>
  </conditionalFormatting>
  <conditionalFormatting sqref="S9">
    <cfRule type="cellIs" priority="7" dxfId="413" operator="greaterThan" stopIfTrue="1">
      <formula>R9</formula>
    </cfRule>
  </conditionalFormatting>
  <conditionalFormatting sqref="R8">
    <cfRule type="cellIs" priority="6" dxfId="413" operator="greaterThan" stopIfTrue="1">
      <formula>Q8</formula>
    </cfRule>
  </conditionalFormatting>
  <conditionalFormatting sqref="R9">
    <cfRule type="cellIs" priority="5" dxfId="413" operator="greaterThan" stopIfTrue="1">
      <formula>Q9</formula>
    </cfRule>
  </conditionalFormatting>
  <conditionalFormatting sqref="S31">
    <cfRule type="cellIs" priority="4" dxfId="413" operator="greaterThan" stopIfTrue="1">
      <formula>R31</formula>
    </cfRule>
  </conditionalFormatting>
  <conditionalFormatting sqref="S32:S36">
    <cfRule type="cellIs" priority="3" dxfId="413" operator="greaterThan" stopIfTrue="1">
      <formula>R32</formula>
    </cfRule>
  </conditionalFormatting>
  <conditionalFormatting sqref="R31">
    <cfRule type="cellIs" priority="2" dxfId="413" operator="greaterThan" stopIfTrue="1">
      <formula>Q31</formula>
    </cfRule>
  </conditionalFormatting>
  <conditionalFormatting sqref="R32:R36">
    <cfRule type="cellIs" priority="1" dxfId="413" operator="greaterThan" stopIfTrue="1">
      <formula>Q32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A1">
      <selection activeCell="I32" sqref="I32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>
        <f>'東区・博多区'!A2</f>
        <v>0</v>
      </c>
      <c r="B2" s="611"/>
      <c r="C2" s="611"/>
      <c r="D2" s="612"/>
      <c r="E2" s="608" t="str">
        <f>'東区・博多区'!E2</f>
        <v>令和　　　年　　　月　　　日</v>
      </c>
      <c r="F2" s="609"/>
      <c r="G2" s="610"/>
      <c r="H2" s="114">
        <f>'東区・博多区'!H2</f>
        <v>0</v>
      </c>
      <c r="I2" s="88">
        <f>'東区・博多区'!I2</f>
        <v>0</v>
      </c>
      <c r="J2" s="178"/>
      <c r="K2" s="425"/>
      <c r="L2" s="603"/>
      <c r="M2" s="604"/>
      <c r="N2" s="89"/>
      <c r="O2" s="90"/>
      <c r="P2" s="7"/>
    </row>
    <row r="3" spans="14:17" ht="15" customHeight="1" thickBot="1">
      <c r="N3" s="91"/>
      <c r="O3" s="115"/>
      <c r="Q3" s="91" t="s">
        <v>184</v>
      </c>
    </row>
    <row r="4" spans="1:19" s="7" customFormat="1" ht="17.25" customHeight="1" thickBot="1">
      <c r="A4" s="186" t="s">
        <v>593</v>
      </c>
      <c r="B4" s="116"/>
      <c r="C4" s="93" t="s">
        <v>146</v>
      </c>
      <c r="D4" s="94" t="s">
        <v>67</v>
      </c>
      <c r="E4" s="111"/>
      <c r="F4" s="96" t="s">
        <v>6</v>
      </c>
      <c r="G4" s="97">
        <f>B35+E35+H35+L35+O35+R35</f>
        <v>52680</v>
      </c>
      <c r="H4" s="112" t="s">
        <v>7</v>
      </c>
      <c r="I4" s="117">
        <f>C35+F35+I35+M35+P35+S35</f>
        <v>0</v>
      </c>
      <c r="J4" s="118"/>
      <c r="K4" s="118"/>
      <c r="L4" s="119" t="s">
        <v>8</v>
      </c>
      <c r="M4" s="120">
        <f>I4+I37+I55</f>
        <v>0</v>
      </c>
      <c r="N4" s="103"/>
      <c r="O4" s="132"/>
      <c r="P4" s="8"/>
      <c r="Q4" s="103" t="s">
        <v>185</v>
      </c>
      <c r="R4" s="8"/>
      <c r="S4" s="8"/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s="7" customFormat="1" ht="15" customHeight="1">
      <c r="A7" s="105" t="s">
        <v>14</v>
      </c>
      <c r="B7" s="106" t="s">
        <v>16</v>
      </c>
      <c r="C7" s="108" t="s">
        <v>190</v>
      </c>
      <c r="D7" s="105" t="s">
        <v>14</v>
      </c>
      <c r="E7" s="106" t="s">
        <v>16</v>
      </c>
      <c r="F7" s="108" t="s">
        <v>190</v>
      </c>
      <c r="G7" s="105" t="s">
        <v>14</v>
      </c>
      <c r="H7" s="106" t="s">
        <v>16</v>
      </c>
      <c r="I7" s="108" t="s">
        <v>190</v>
      </c>
      <c r="J7" s="179" t="s">
        <v>14</v>
      </c>
      <c r="K7" s="180"/>
      <c r="L7" s="106" t="s">
        <v>16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16</v>
      </c>
      <c r="S7" s="108" t="s">
        <v>190</v>
      </c>
    </row>
    <row r="8" spans="1:19" ht="18" customHeight="1">
      <c r="A8" s="431" t="s">
        <v>604</v>
      </c>
      <c r="B8" s="443">
        <v>550</v>
      </c>
      <c r="C8" s="254"/>
      <c r="D8" s="187" t="s">
        <v>276</v>
      </c>
      <c r="E8" s="442">
        <v>1500</v>
      </c>
      <c r="F8" s="189"/>
      <c r="G8" s="187" t="s">
        <v>242</v>
      </c>
      <c r="H8" s="442">
        <v>950</v>
      </c>
      <c r="I8" s="189"/>
      <c r="J8" s="191" t="s">
        <v>69</v>
      </c>
      <c r="K8" s="192" t="s">
        <v>315</v>
      </c>
      <c r="L8" s="442">
        <v>1670</v>
      </c>
      <c r="M8" s="189"/>
      <c r="N8" s="187" t="s">
        <v>376</v>
      </c>
      <c r="O8" s="443">
        <v>3640</v>
      </c>
      <c r="P8" s="189"/>
      <c r="Q8" s="187" t="s">
        <v>482</v>
      </c>
      <c r="R8" s="442">
        <v>400</v>
      </c>
      <c r="S8" s="254"/>
    </row>
    <row r="9" spans="1:19" ht="18" customHeight="1">
      <c r="A9" s="434" t="s">
        <v>603</v>
      </c>
      <c r="B9" s="443">
        <v>670</v>
      </c>
      <c r="C9" s="193"/>
      <c r="D9" s="190" t="s">
        <v>72</v>
      </c>
      <c r="E9" s="443">
        <v>1400</v>
      </c>
      <c r="F9" s="193"/>
      <c r="G9" s="187" t="s">
        <v>70</v>
      </c>
      <c r="H9" s="443">
        <v>500</v>
      </c>
      <c r="I9" s="193"/>
      <c r="J9" s="191" t="s">
        <v>68</v>
      </c>
      <c r="K9" s="192" t="s">
        <v>315</v>
      </c>
      <c r="L9" s="443">
        <v>790</v>
      </c>
      <c r="M9" s="193"/>
      <c r="N9" s="232" t="s">
        <v>205</v>
      </c>
      <c r="O9" s="444">
        <v>120</v>
      </c>
      <c r="P9" s="193"/>
      <c r="Q9" s="187" t="s">
        <v>483</v>
      </c>
      <c r="R9" s="443">
        <v>300</v>
      </c>
      <c r="S9" s="267"/>
    </row>
    <row r="10" spans="1:19" ht="18" customHeight="1">
      <c r="A10" s="187" t="s">
        <v>71</v>
      </c>
      <c r="B10" s="443">
        <v>500</v>
      </c>
      <c r="C10" s="193"/>
      <c r="D10" s="187" t="s">
        <v>277</v>
      </c>
      <c r="E10" s="443">
        <v>2100</v>
      </c>
      <c r="F10" s="193"/>
      <c r="G10" s="187" t="s">
        <v>212</v>
      </c>
      <c r="H10" s="443">
        <v>2420</v>
      </c>
      <c r="I10" s="193"/>
      <c r="J10" s="191" t="s">
        <v>73</v>
      </c>
      <c r="K10" s="192" t="s">
        <v>315</v>
      </c>
      <c r="L10" s="443">
        <v>1210</v>
      </c>
      <c r="M10" s="193"/>
      <c r="N10" s="384" t="s">
        <v>377</v>
      </c>
      <c r="O10" s="444">
        <v>270</v>
      </c>
      <c r="P10" s="193"/>
      <c r="Q10" s="187" t="s">
        <v>484</v>
      </c>
      <c r="R10" s="443">
        <v>400</v>
      </c>
      <c r="S10" s="267"/>
    </row>
    <row r="11" spans="1:19" ht="18" customHeight="1">
      <c r="A11" s="187" t="s">
        <v>70</v>
      </c>
      <c r="B11" s="443">
        <v>850</v>
      </c>
      <c r="C11" s="193"/>
      <c r="D11" s="187" t="s">
        <v>278</v>
      </c>
      <c r="E11" s="443">
        <v>1870</v>
      </c>
      <c r="F11" s="193"/>
      <c r="G11" s="194" t="s">
        <v>232</v>
      </c>
      <c r="H11" s="443">
        <v>850</v>
      </c>
      <c r="I11" s="193"/>
      <c r="J11" s="195" t="s">
        <v>366</v>
      </c>
      <c r="K11" s="192" t="s">
        <v>315</v>
      </c>
      <c r="L11" s="443">
        <v>3010</v>
      </c>
      <c r="M11" s="193"/>
      <c r="N11" s="232"/>
      <c r="O11" s="444"/>
      <c r="P11" s="193"/>
      <c r="Q11" s="498" t="s">
        <v>485</v>
      </c>
      <c r="R11" s="443">
        <v>350</v>
      </c>
      <c r="S11" s="267"/>
    </row>
    <row r="12" spans="1:19" ht="18" customHeight="1">
      <c r="A12" s="187" t="s">
        <v>74</v>
      </c>
      <c r="B12" s="443">
        <v>1110</v>
      </c>
      <c r="C12" s="193"/>
      <c r="D12" s="232" t="s">
        <v>205</v>
      </c>
      <c r="E12" s="443">
        <v>280</v>
      </c>
      <c r="F12" s="193"/>
      <c r="G12" s="187" t="s">
        <v>243</v>
      </c>
      <c r="H12" s="443">
        <v>1890</v>
      </c>
      <c r="I12" s="193"/>
      <c r="J12" s="195" t="s">
        <v>249</v>
      </c>
      <c r="K12" s="192" t="s">
        <v>316</v>
      </c>
      <c r="L12" s="443">
        <v>4620</v>
      </c>
      <c r="M12" s="193"/>
      <c r="N12" s="384"/>
      <c r="O12" s="444"/>
      <c r="P12" s="193"/>
      <c r="Q12" s="187" t="s">
        <v>486</v>
      </c>
      <c r="R12" s="443">
        <v>400</v>
      </c>
      <c r="S12" s="267"/>
    </row>
    <row r="13" spans="1:19" ht="18" customHeight="1">
      <c r="A13" s="187" t="s">
        <v>72</v>
      </c>
      <c r="B13" s="443">
        <v>920</v>
      </c>
      <c r="C13" s="193"/>
      <c r="D13" s="187" t="s">
        <v>206</v>
      </c>
      <c r="E13" s="443">
        <v>570</v>
      </c>
      <c r="F13" s="193"/>
      <c r="G13" s="187"/>
      <c r="H13" s="188"/>
      <c r="I13" s="267"/>
      <c r="J13" s="262" t="s">
        <v>210</v>
      </c>
      <c r="K13" s="249" t="s">
        <v>315</v>
      </c>
      <c r="L13" s="443">
        <v>2800</v>
      </c>
      <c r="M13" s="193"/>
      <c r="N13" s="232"/>
      <c r="O13" s="315"/>
      <c r="P13" s="330"/>
      <c r="Q13" s="187" t="s">
        <v>487</v>
      </c>
      <c r="R13" s="444">
        <v>400</v>
      </c>
      <c r="S13" s="267"/>
    </row>
    <row r="14" spans="1:19" ht="18" customHeight="1">
      <c r="A14" s="437"/>
      <c r="B14" s="449"/>
      <c r="C14" s="193"/>
      <c r="D14" s="187"/>
      <c r="E14" s="198"/>
      <c r="F14" s="220"/>
      <c r="G14" s="190"/>
      <c r="H14" s="188"/>
      <c r="I14" s="267"/>
      <c r="J14" s="191" t="s">
        <v>75</v>
      </c>
      <c r="K14" s="192" t="s">
        <v>316</v>
      </c>
      <c r="L14" s="443">
        <v>3010</v>
      </c>
      <c r="M14" s="193"/>
      <c r="N14" s="439"/>
      <c r="O14" s="315"/>
      <c r="P14" s="330"/>
      <c r="Q14" s="190" t="s">
        <v>488</v>
      </c>
      <c r="R14" s="444">
        <v>250</v>
      </c>
      <c r="S14" s="267"/>
    </row>
    <row r="15" spans="1:19" ht="18" customHeight="1">
      <c r="A15" s="187"/>
      <c r="B15" s="200"/>
      <c r="C15" s="311"/>
      <c r="D15" s="187"/>
      <c r="E15" s="188"/>
      <c r="F15" s="267"/>
      <c r="G15" s="187"/>
      <c r="H15" s="198"/>
      <c r="I15" s="220"/>
      <c r="J15" s="195" t="s">
        <v>253</v>
      </c>
      <c r="K15" s="192" t="s">
        <v>315</v>
      </c>
      <c r="L15" s="443">
        <v>1810</v>
      </c>
      <c r="M15" s="193"/>
      <c r="N15" s="197"/>
      <c r="O15" s="198"/>
      <c r="P15" s="220"/>
      <c r="Q15" s="187" t="s">
        <v>489</v>
      </c>
      <c r="R15" s="514">
        <v>310</v>
      </c>
      <c r="S15" s="220"/>
    </row>
    <row r="16" spans="1:19" ht="18" customHeight="1">
      <c r="A16" s="187"/>
      <c r="B16" s="443"/>
      <c r="C16" s="272"/>
      <c r="D16" s="187"/>
      <c r="E16" s="188"/>
      <c r="F16" s="267"/>
      <c r="G16" s="187"/>
      <c r="H16" s="198"/>
      <c r="I16" s="220"/>
      <c r="J16" s="248" t="s">
        <v>223</v>
      </c>
      <c r="K16" s="249" t="s">
        <v>315</v>
      </c>
      <c r="L16" s="443">
        <v>2060</v>
      </c>
      <c r="M16" s="193"/>
      <c r="N16" s="197"/>
      <c r="O16" s="198"/>
      <c r="P16" s="220"/>
      <c r="Q16" s="187" t="s">
        <v>490</v>
      </c>
      <c r="R16" s="514">
        <v>110</v>
      </c>
      <c r="S16" s="220"/>
    </row>
    <row r="17" spans="1:19" ht="18" customHeight="1">
      <c r="A17" s="187"/>
      <c r="B17" s="443"/>
      <c r="C17" s="267"/>
      <c r="D17" s="187"/>
      <c r="E17" s="198"/>
      <c r="F17" s="220"/>
      <c r="G17" s="190"/>
      <c r="H17" s="198"/>
      <c r="I17" s="220"/>
      <c r="J17" s="262" t="s">
        <v>231</v>
      </c>
      <c r="K17" s="249" t="s">
        <v>315</v>
      </c>
      <c r="L17" s="443">
        <v>2700</v>
      </c>
      <c r="M17" s="193"/>
      <c r="N17" s="197"/>
      <c r="O17" s="198"/>
      <c r="P17" s="220"/>
      <c r="Q17" s="190" t="s">
        <v>491</v>
      </c>
      <c r="R17" s="514">
        <v>400</v>
      </c>
      <c r="S17" s="220"/>
    </row>
    <row r="18" spans="1:19" ht="18" customHeight="1">
      <c r="A18" s="187"/>
      <c r="B18" s="443"/>
      <c r="C18" s="267"/>
      <c r="D18" s="191"/>
      <c r="E18" s="241"/>
      <c r="F18" s="220"/>
      <c r="G18" s="187"/>
      <c r="H18" s="198"/>
      <c r="I18" s="220"/>
      <c r="J18" s="191"/>
      <c r="K18" s="192"/>
      <c r="L18" s="188"/>
      <c r="M18" s="267"/>
      <c r="N18" s="197"/>
      <c r="O18" s="198"/>
      <c r="P18" s="220"/>
      <c r="Q18" s="187" t="s">
        <v>492</v>
      </c>
      <c r="R18" s="514">
        <v>500</v>
      </c>
      <c r="S18" s="220"/>
    </row>
    <row r="19" spans="1:19" ht="18" customHeight="1">
      <c r="A19" s="187"/>
      <c r="B19" s="443"/>
      <c r="C19" s="267"/>
      <c r="D19" s="214"/>
      <c r="E19" s="210"/>
      <c r="F19" s="312"/>
      <c r="G19" s="313"/>
      <c r="H19" s="210"/>
      <c r="I19" s="211"/>
      <c r="J19" s="191"/>
      <c r="K19" s="192"/>
      <c r="L19" s="188"/>
      <c r="M19" s="267"/>
      <c r="N19" s="197"/>
      <c r="O19" s="198"/>
      <c r="P19" s="220"/>
      <c r="Q19" s="512" t="s">
        <v>493</v>
      </c>
      <c r="R19" s="526">
        <v>200</v>
      </c>
      <c r="S19" s="536"/>
    </row>
    <row r="20" spans="1:19" ht="18" customHeight="1">
      <c r="A20" s="187"/>
      <c r="B20" s="443"/>
      <c r="C20" s="193"/>
      <c r="D20" s="191"/>
      <c r="E20" s="289"/>
      <c r="F20" s="220"/>
      <c r="G20" s="313"/>
      <c r="H20" s="265"/>
      <c r="I20" s="193"/>
      <c r="J20" s="191"/>
      <c r="K20" s="192"/>
      <c r="L20" s="188"/>
      <c r="M20" s="267"/>
      <c r="N20" s="187"/>
      <c r="O20" s="188"/>
      <c r="P20" s="267"/>
      <c r="Q20" s="512" t="s">
        <v>494</v>
      </c>
      <c r="R20" s="471">
        <v>250</v>
      </c>
      <c r="S20" s="267"/>
    </row>
    <row r="21" spans="1:19" ht="18" customHeight="1">
      <c r="A21" s="187"/>
      <c r="B21" s="443"/>
      <c r="C21" s="267"/>
      <c r="D21" s="314"/>
      <c r="E21" s="241"/>
      <c r="F21" s="315"/>
      <c r="G21" s="316"/>
      <c r="H21" s="243"/>
      <c r="I21" s="204"/>
      <c r="J21" s="191"/>
      <c r="K21" s="192"/>
      <c r="L21" s="188"/>
      <c r="M21" s="267"/>
      <c r="N21" s="197"/>
      <c r="O21" s="198"/>
      <c r="P21" s="220"/>
      <c r="Q21" s="191" t="s">
        <v>495</v>
      </c>
      <c r="R21" s="517">
        <v>200</v>
      </c>
      <c r="S21" s="220"/>
    </row>
    <row r="22" spans="1:19" ht="18" customHeight="1">
      <c r="A22" s="187"/>
      <c r="B22" s="198"/>
      <c r="C22" s="220"/>
      <c r="D22" s="317"/>
      <c r="E22" s="241"/>
      <c r="F22" s="315"/>
      <c r="G22" s="318"/>
      <c r="H22" s="243"/>
      <c r="I22" s="204"/>
      <c r="J22" s="191"/>
      <c r="K22" s="192"/>
      <c r="L22" s="198"/>
      <c r="M22" s="267"/>
      <c r="N22" s="197"/>
      <c r="O22" s="198"/>
      <c r="P22" s="220"/>
      <c r="Q22" s="191" t="s">
        <v>496</v>
      </c>
      <c r="R22" s="517">
        <v>370</v>
      </c>
      <c r="S22" s="220"/>
    </row>
    <row r="23" spans="1:19" ht="18" customHeight="1">
      <c r="A23" s="187"/>
      <c r="B23" s="198"/>
      <c r="C23" s="220"/>
      <c r="D23" s="209"/>
      <c r="E23" s="210"/>
      <c r="F23" s="312"/>
      <c r="G23" s="313"/>
      <c r="H23" s="210"/>
      <c r="I23" s="211"/>
      <c r="J23" s="191"/>
      <c r="K23" s="192"/>
      <c r="L23" s="198"/>
      <c r="M23" s="220"/>
      <c r="N23" s="197"/>
      <c r="O23" s="198"/>
      <c r="P23" s="220"/>
      <c r="Q23" s="512" t="s">
        <v>497</v>
      </c>
      <c r="R23" s="526">
        <v>590</v>
      </c>
      <c r="S23" s="536"/>
    </row>
    <row r="24" spans="1:19" ht="18" customHeight="1">
      <c r="A24" s="201"/>
      <c r="B24" s="198"/>
      <c r="C24" s="220"/>
      <c r="D24" s="247"/>
      <c r="E24" s="245"/>
      <c r="F24" s="319"/>
      <c r="G24" s="320"/>
      <c r="H24" s="245"/>
      <c r="I24" s="246"/>
      <c r="J24" s="191"/>
      <c r="K24" s="192"/>
      <c r="L24" s="198"/>
      <c r="M24" s="220"/>
      <c r="N24" s="197"/>
      <c r="O24" s="198"/>
      <c r="P24" s="220"/>
      <c r="Q24" s="513" t="s">
        <v>498</v>
      </c>
      <c r="R24" s="518">
        <v>210</v>
      </c>
      <c r="S24" s="535"/>
    </row>
    <row r="25" spans="1:19" ht="18" customHeight="1">
      <c r="A25" s="201"/>
      <c r="B25" s="198"/>
      <c r="C25" s="220"/>
      <c r="D25" s="247"/>
      <c r="E25" s="245"/>
      <c r="F25" s="319"/>
      <c r="G25" s="320"/>
      <c r="H25" s="321"/>
      <c r="I25" s="322"/>
      <c r="J25" s="191"/>
      <c r="K25" s="192"/>
      <c r="L25" s="198"/>
      <c r="M25" s="220"/>
      <c r="N25" s="197"/>
      <c r="O25" s="198"/>
      <c r="P25" s="220"/>
      <c r="Q25" s="513" t="s">
        <v>499</v>
      </c>
      <c r="R25" s="517">
        <v>400</v>
      </c>
      <c r="S25" s="537"/>
    </row>
    <row r="26" spans="1:19" ht="18" customHeight="1">
      <c r="A26" s="201"/>
      <c r="B26" s="198"/>
      <c r="C26" s="220"/>
      <c r="D26" s="247"/>
      <c r="E26" s="245"/>
      <c r="F26" s="319"/>
      <c r="G26" s="323"/>
      <c r="H26" s="319"/>
      <c r="I26" s="324"/>
      <c r="J26" s="239"/>
      <c r="K26" s="325"/>
      <c r="L26" s="252"/>
      <c r="M26" s="220"/>
      <c r="N26" s="197"/>
      <c r="O26" s="198"/>
      <c r="P26" s="220"/>
      <c r="Q26" s="503"/>
      <c r="R26" s="527"/>
      <c r="S26" s="538"/>
    </row>
    <row r="27" spans="1:19" ht="18" customHeight="1">
      <c r="A27" s="201"/>
      <c r="B27" s="198"/>
      <c r="C27" s="220"/>
      <c r="D27" s="197"/>
      <c r="E27" s="198"/>
      <c r="F27" s="220"/>
      <c r="G27" s="326"/>
      <c r="H27" s="327"/>
      <c r="I27" s="328"/>
      <c r="J27" s="314"/>
      <c r="K27" s="329"/>
      <c r="L27" s="252"/>
      <c r="M27" s="220"/>
      <c r="N27" s="197"/>
      <c r="O27" s="198"/>
      <c r="P27" s="220"/>
      <c r="Q27" s="504"/>
      <c r="R27" s="523"/>
      <c r="S27" s="330"/>
    </row>
    <row r="28" spans="1:19" ht="18" customHeight="1">
      <c r="A28" s="201"/>
      <c r="B28" s="198"/>
      <c r="C28" s="220"/>
      <c r="D28" s="197"/>
      <c r="E28" s="198"/>
      <c r="F28" s="220"/>
      <c r="G28" s="197"/>
      <c r="H28" s="196"/>
      <c r="I28" s="330"/>
      <c r="J28" s="247"/>
      <c r="K28" s="331"/>
      <c r="L28" s="252"/>
      <c r="M28" s="220"/>
      <c r="N28" s="197"/>
      <c r="O28" s="198"/>
      <c r="P28" s="220"/>
      <c r="Q28" s="190"/>
      <c r="R28" s="523"/>
      <c r="S28" s="330"/>
    </row>
    <row r="29" spans="1:19" ht="18" customHeight="1">
      <c r="A29" s="201"/>
      <c r="B29" s="198"/>
      <c r="C29" s="220"/>
      <c r="D29" s="197"/>
      <c r="E29" s="198"/>
      <c r="F29" s="220"/>
      <c r="G29" s="197"/>
      <c r="H29" s="198"/>
      <c r="I29" s="220"/>
      <c r="J29" s="247"/>
      <c r="K29" s="331"/>
      <c r="L29" s="252"/>
      <c r="M29" s="220"/>
      <c r="N29" s="221"/>
      <c r="O29" s="198"/>
      <c r="P29" s="220"/>
      <c r="Q29" s="190"/>
      <c r="R29" s="514"/>
      <c r="S29" s="220"/>
    </row>
    <row r="30" spans="1:19" ht="18" customHeight="1">
      <c r="A30" s="201"/>
      <c r="B30" s="198"/>
      <c r="C30" s="220"/>
      <c r="D30" s="197"/>
      <c r="E30" s="198"/>
      <c r="F30" s="220"/>
      <c r="G30" s="197"/>
      <c r="H30" s="198"/>
      <c r="I30" s="220"/>
      <c r="J30" s="332"/>
      <c r="K30" s="333"/>
      <c r="L30" s="252"/>
      <c r="M30" s="220"/>
      <c r="N30" s="197"/>
      <c r="O30" s="198"/>
      <c r="P30" s="220"/>
      <c r="Q30" s="190"/>
      <c r="R30" s="514"/>
      <c r="S30" s="220"/>
    </row>
    <row r="31" spans="1:19" ht="18" customHeight="1">
      <c r="A31" s="201"/>
      <c r="B31" s="198"/>
      <c r="C31" s="334"/>
      <c r="D31" s="197"/>
      <c r="E31" s="198"/>
      <c r="F31" s="220"/>
      <c r="G31" s="326"/>
      <c r="H31" s="198"/>
      <c r="I31" s="220"/>
      <c r="J31" s="290"/>
      <c r="K31" s="335"/>
      <c r="L31" s="252"/>
      <c r="M31" s="220"/>
      <c r="N31" s="187"/>
      <c r="O31" s="198"/>
      <c r="P31" s="220"/>
      <c r="Q31" s="504"/>
      <c r="R31" s="514"/>
      <c r="S31" s="220"/>
    </row>
    <row r="32" spans="1:19" ht="18" customHeight="1">
      <c r="A32" s="187"/>
      <c r="B32" s="198"/>
      <c r="C32" s="220"/>
      <c r="D32" s="197"/>
      <c r="E32" s="198"/>
      <c r="F32" s="220"/>
      <c r="G32" s="197"/>
      <c r="H32" s="198"/>
      <c r="I32" s="220"/>
      <c r="J32" s="297"/>
      <c r="K32" s="336"/>
      <c r="L32" s="252"/>
      <c r="M32" s="337"/>
      <c r="N32" s="232"/>
      <c r="O32" s="198"/>
      <c r="P32" s="220"/>
      <c r="Q32" s="190"/>
      <c r="R32" s="514"/>
      <c r="S32" s="220"/>
    </row>
    <row r="33" spans="1:19" ht="18" customHeight="1">
      <c r="A33" s="187"/>
      <c r="B33" s="198"/>
      <c r="C33" s="220"/>
      <c r="D33" s="197"/>
      <c r="E33" s="198"/>
      <c r="F33" s="220"/>
      <c r="G33" s="187"/>
      <c r="H33" s="198"/>
      <c r="I33" s="220"/>
      <c r="J33" s="338"/>
      <c r="K33" s="339"/>
      <c r="L33" s="223"/>
      <c r="M33" s="220"/>
      <c r="N33" s="187"/>
      <c r="O33" s="198"/>
      <c r="P33" s="220"/>
      <c r="Q33" s="187"/>
      <c r="R33" s="514"/>
      <c r="S33" s="220"/>
    </row>
    <row r="34" spans="1:19" ht="18" customHeight="1">
      <c r="A34" s="222"/>
      <c r="B34" s="223"/>
      <c r="C34" s="220"/>
      <c r="D34" s="224"/>
      <c r="E34" s="223"/>
      <c r="F34" s="220"/>
      <c r="G34" s="224"/>
      <c r="H34" s="223"/>
      <c r="I34" s="220"/>
      <c r="J34" s="308"/>
      <c r="K34" s="340"/>
      <c r="L34" s="305"/>
      <c r="M34" s="341"/>
      <c r="N34" s="224"/>
      <c r="O34" s="223"/>
      <c r="P34" s="220"/>
      <c r="Q34" s="226"/>
      <c r="R34" s="515"/>
      <c r="S34" s="220"/>
    </row>
    <row r="35" spans="1:19" ht="18" customHeight="1" thickBot="1">
      <c r="A35" s="227" t="s">
        <v>29</v>
      </c>
      <c r="B35" s="228">
        <f>SUM(B8:B34)</f>
        <v>4600</v>
      </c>
      <c r="C35" s="253">
        <f>SUM(C8:C34)</f>
        <v>0</v>
      </c>
      <c r="D35" s="227" t="s">
        <v>29</v>
      </c>
      <c r="E35" s="228">
        <f>SUM(E8:E34)</f>
        <v>7720</v>
      </c>
      <c r="F35" s="253">
        <f>SUM(F8:F34)</f>
        <v>0</v>
      </c>
      <c r="G35" s="227" t="s">
        <v>29</v>
      </c>
      <c r="H35" s="228">
        <f>SUM(H8:H34)</f>
        <v>6610</v>
      </c>
      <c r="I35" s="253">
        <f>SUM(I8:I34)</f>
        <v>0</v>
      </c>
      <c r="J35" s="230" t="s">
        <v>29</v>
      </c>
      <c r="K35" s="231"/>
      <c r="L35" s="228">
        <f>SUM(L8:L34)</f>
        <v>23680</v>
      </c>
      <c r="M35" s="253">
        <f>SUM(M8:M34)</f>
        <v>0</v>
      </c>
      <c r="N35" s="227" t="s">
        <v>29</v>
      </c>
      <c r="O35" s="228">
        <f>SUM(O8:O34)</f>
        <v>4030</v>
      </c>
      <c r="P35" s="253">
        <f>SUM(P8:P34)</f>
        <v>0</v>
      </c>
      <c r="Q35" s="227" t="s">
        <v>29</v>
      </c>
      <c r="R35" s="516">
        <f>SUM(R8:R34)</f>
        <v>6040</v>
      </c>
      <c r="S35" s="229">
        <f>SUM(S8:S34)</f>
        <v>0</v>
      </c>
    </row>
    <row r="36" spans="1:16" ht="15" customHeight="1" thickBot="1">
      <c r="A36" s="134"/>
      <c r="B36" s="135"/>
      <c r="C36" s="136"/>
      <c r="D36" s="134"/>
      <c r="E36" s="135"/>
      <c r="F36" s="136"/>
      <c r="G36" s="134"/>
      <c r="H36" s="137"/>
      <c r="I36" s="138"/>
      <c r="J36" s="134"/>
      <c r="K36" s="134"/>
      <c r="L36" s="135"/>
      <c r="M36" s="136"/>
      <c r="N36" s="134"/>
      <c r="O36" s="135"/>
      <c r="P36" s="136"/>
    </row>
    <row r="37" spans="1:16" ht="17.25" customHeight="1" thickBot="1">
      <c r="A37" s="186" t="s">
        <v>593</v>
      </c>
      <c r="B37" s="116"/>
      <c r="C37" s="93" t="s">
        <v>147</v>
      </c>
      <c r="D37" s="94" t="s">
        <v>76</v>
      </c>
      <c r="E37" s="111"/>
      <c r="F37" s="96" t="s">
        <v>6</v>
      </c>
      <c r="G37" s="97">
        <f>B53+E53+H53+L53+O53+R53</f>
        <v>20580</v>
      </c>
      <c r="H37" s="112" t="s">
        <v>7</v>
      </c>
      <c r="I37" s="117">
        <f>C53+F53+I53+M53+P53+S53</f>
        <v>0</v>
      </c>
      <c r="J37" s="118"/>
      <c r="K37" s="118"/>
      <c r="L37" s="122"/>
      <c r="M37" s="122"/>
      <c r="N37" s="129"/>
      <c r="O37" s="122"/>
      <c r="P37" s="122"/>
    </row>
    <row r="38" spans="1:19" ht="5.25" customHeight="1" thickBo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7"/>
      <c r="R38" s="7"/>
      <c r="S38" s="7"/>
    </row>
    <row r="39" spans="1:19" ht="18" customHeight="1">
      <c r="A39" s="75" t="s">
        <v>9</v>
      </c>
      <c r="B39" s="76"/>
      <c r="C39" s="104"/>
      <c r="D39" s="82" t="s">
        <v>10</v>
      </c>
      <c r="E39" s="76"/>
      <c r="F39" s="104"/>
      <c r="G39" s="82" t="s">
        <v>11</v>
      </c>
      <c r="H39" s="76"/>
      <c r="I39" s="104"/>
      <c r="J39" s="82" t="s">
        <v>12</v>
      </c>
      <c r="K39" s="82"/>
      <c r="L39" s="76"/>
      <c r="M39" s="104"/>
      <c r="N39" s="82" t="s">
        <v>13</v>
      </c>
      <c r="O39" s="76"/>
      <c r="P39" s="104"/>
      <c r="Q39" s="82" t="s">
        <v>392</v>
      </c>
      <c r="R39" s="76"/>
      <c r="S39" s="104"/>
    </row>
    <row r="40" spans="1:19" s="7" customFormat="1" ht="15" customHeight="1">
      <c r="A40" s="105" t="s">
        <v>14</v>
      </c>
      <c r="B40" s="106" t="s">
        <v>16</v>
      </c>
      <c r="C40" s="108" t="s">
        <v>190</v>
      </c>
      <c r="D40" s="105" t="s">
        <v>14</v>
      </c>
      <c r="E40" s="106" t="s">
        <v>16</v>
      </c>
      <c r="F40" s="108" t="s">
        <v>190</v>
      </c>
      <c r="G40" s="105" t="s">
        <v>14</v>
      </c>
      <c r="H40" s="106" t="s">
        <v>16</v>
      </c>
      <c r="I40" s="108" t="s">
        <v>190</v>
      </c>
      <c r="J40" s="179" t="s">
        <v>14</v>
      </c>
      <c r="K40" s="180"/>
      <c r="L40" s="106" t="s">
        <v>16</v>
      </c>
      <c r="M40" s="108" t="s">
        <v>190</v>
      </c>
      <c r="N40" s="105" t="s">
        <v>14</v>
      </c>
      <c r="O40" s="106" t="s">
        <v>16</v>
      </c>
      <c r="P40" s="108" t="s">
        <v>190</v>
      </c>
      <c r="Q40" s="105" t="s">
        <v>14</v>
      </c>
      <c r="R40" s="106" t="s">
        <v>16</v>
      </c>
      <c r="S40" s="108" t="s">
        <v>190</v>
      </c>
    </row>
    <row r="41" spans="1:19" ht="18" customHeight="1">
      <c r="A41" s="187" t="s">
        <v>77</v>
      </c>
      <c r="B41" s="442">
        <v>450</v>
      </c>
      <c r="C41" s="189"/>
      <c r="D41" s="187" t="s">
        <v>80</v>
      </c>
      <c r="E41" s="442">
        <v>1360</v>
      </c>
      <c r="F41" s="189"/>
      <c r="G41" s="187" t="s">
        <v>364</v>
      </c>
      <c r="H41" s="442">
        <v>1700</v>
      </c>
      <c r="I41" s="189"/>
      <c r="J41" s="191" t="s">
        <v>77</v>
      </c>
      <c r="K41" s="192" t="s">
        <v>315</v>
      </c>
      <c r="L41" s="442">
        <v>1330</v>
      </c>
      <c r="M41" s="189"/>
      <c r="N41" s="187" t="s">
        <v>79</v>
      </c>
      <c r="O41" s="442">
        <v>950</v>
      </c>
      <c r="P41" s="189"/>
      <c r="Q41" s="187" t="s">
        <v>500</v>
      </c>
      <c r="R41" s="442">
        <v>250</v>
      </c>
      <c r="S41" s="254"/>
    </row>
    <row r="42" spans="1:19" ht="18" customHeight="1">
      <c r="A42" s="187" t="s">
        <v>80</v>
      </c>
      <c r="B42" s="443">
        <v>570</v>
      </c>
      <c r="C42" s="193"/>
      <c r="D42" s="187" t="s">
        <v>314</v>
      </c>
      <c r="E42" s="443">
        <v>1300</v>
      </c>
      <c r="F42" s="193"/>
      <c r="G42" s="384" t="s">
        <v>335</v>
      </c>
      <c r="H42" s="443">
        <v>1000</v>
      </c>
      <c r="I42" s="193"/>
      <c r="J42" s="262" t="s">
        <v>348</v>
      </c>
      <c r="K42" s="249" t="s">
        <v>315</v>
      </c>
      <c r="L42" s="443">
        <v>4830</v>
      </c>
      <c r="M42" s="193"/>
      <c r="N42" s="187"/>
      <c r="O42" s="196"/>
      <c r="P42" s="267"/>
      <c r="Q42" s="384" t="s">
        <v>501</v>
      </c>
      <c r="R42" s="443">
        <v>300</v>
      </c>
      <c r="S42" s="267"/>
    </row>
    <row r="43" spans="1:19" ht="18" customHeight="1">
      <c r="A43" s="187" t="s">
        <v>78</v>
      </c>
      <c r="B43" s="443">
        <v>410</v>
      </c>
      <c r="C43" s="193"/>
      <c r="D43" s="187"/>
      <c r="E43" s="198"/>
      <c r="F43" s="220"/>
      <c r="G43" s="187"/>
      <c r="H43" s="188"/>
      <c r="I43" s="267"/>
      <c r="J43" s="191" t="s">
        <v>81</v>
      </c>
      <c r="K43" s="192" t="s">
        <v>316</v>
      </c>
      <c r="L43" s="443">
        <v>2460</v>
      </c>
      <c r="M43" s="193"/>
      <c r="N43" s="187"/>
      <c r="O43" s="233"/>
      <c r="P43" s="193"/>
      <c r="Q43" s="187" t="s">
        <v>502</v>
      </c>
      <c r="R43" s="444">
        <v>50</v>
      </c>
      <c r="S43" s="267"/>
    </row>
    <row r="44" spans="1:19" ht="18" customHeight="1">
      <c r="A44" s="434" t="s">
        <v>347</v>
      </c>
      <c r="B44" s="443">
        <v>250</v>
      </c>
      <c r="C44" s="193"/>
      <c r="D44" s="187"/>
      <c r="E44" s="198"/>
      <c r="F44" s="220"/>
      <c r="G44" s="187"/>
      <c r="H44" s="188"/>
      <c r="I44" s="267"/>
      <c r="J44" s="195" t="s">
        <v>82</v>
      </c>
      <c r="K44" s="192" t="s">
        <v>315</v>
      </c>
      <c r="L44" s="443">
        <v>2870</v>
      </c>
      <c r="M44" s="193"/>
      <c r="N44" s="187"/>
      <c r="O44" s="198"/>
      <c r="P44" s="220"/>
      <c r="Q44" s="187" t="s">
        <v>503</v>
      </c>
      <c r="R44" s="444">
        <v>150</v>
      </c>
      <c r="S44" s="267"/>
    </row>
    <row r="45" spans="1:19" ht="18" customHeight="1">
      <c r="A45" s="232"/>
      <c r="B45" s="278"/>
      <c r="C45" s="193"/>
      <c r="D45" s="190"/>
      <c r="E45" s="198"/>
      <c r="F45" s="220"/>
      <c r="G45" s="190"/>
      <c r="H45" s="188"/>
      <c r="I45" s="267"/>
      <c r="J45" s="191"/>
      <c r="K45" s="192"/>
      <c r="L45" s="196"/>
      <c r="M45" s="267"/>
      <c r="N45" s="187"/>
      <c r="O45" s="198"/>
      <c r="P45" s="220"/>
      <c r="Q45" s="190" t="s">
        <v>504</v>
      </c>
      <c r="R45" s="444">
        <v>300</v>
      </c>
      <c r="S45" s="267"/>
    </row>
    <row r="46" spans="1:19" ht="18" customHeight="1">
      <c r="A46" s="187"/>
      <c r="B46" s="200"/>
      <c r="C46" s="220"/>
      <c r="D46" s="190"/>
      <c r="E46" s="198"/>
      <c r="F46" s="220"/>
      <c r="G46" s="187"/>
      <c r="H46" s="188"/>
      <c r="I46" s="267"/>
      <c r="J46" s="191"/>
      <c r="K46" s="192"/>
      <c r="L46" s="198"/>
      <c r="M46" s="220"/>
      <c r="N46" s="197"/>
      <c r="O46" s="198"/>
      <c r="P46" s="220"/>
      <c r="Q46" s="187" t="s">
        <v>505</v>
      </c>
      <c r="R46" s="444">
        <v>50</v>
      </c>
      <c r="S46" s="267"/>
    </row>
    <row r="47" spans="1:19" ht="18" customHeight="1">
      <c r="A47" s="187"/>
      <c r="B47" s="200"/>
      <c r="C47" s="220"/>
      <c r="D47" s="187"/>
      <c r="E47" s="198"/>
      <c r="F47" s="220"/>
      <c r="G47" s="187"/>
      <c r="H47" s="198"/>
      <c r="I47" s="220"/>
      <c r="J47" s="191"/>
      <c r="K47" s="192"/>
      <c r="L47" s="198"/>
      <c r="M47" s="220"/>
      <c r="N47" s="197"/>
      <c r="O47" s="198"/>
      <c r="P47" s="220"/>
      <c r="Q47" s="187"/>
      <c r="R47" s="514"/>
      <c r="S47" s="220"/>
    </row>
    <row r="48" spans="1:19" ht="18" customHeight="1">
      <c r="A48" s="187"/>
      <c r="B48" s="200"/>
      <c r="C48" s="220"/>
      <c r="D48" s="187"/>
      <c r="E48" s="198"/>
      <c r="F48" s="220"/>
      <c r="G48" s="342"/>
      <c r="H48" s="198"/>
      <c r="I48" s="220"/>
      <c r="J48" s="262"/>
      <c r="K48" s="249"/>
      <c r="L48" s="233"/>
      <c r="M48" s="193">
        <v>0</v>
      </c>
      <c r="N48" s="197"/>
      <c r="O48" s="198"/>
      <c r="P48" s="220"/>
      <c r="Q48" s="190"/>
      <c r="R48" s="514"/>
      <c r="S48" s="220"/>
    </row>
    <row r="49" spans="1:19" ht="18" customHeight="1">
      <c r="A49" s="187"/>
      <c r="B49" s="200"/>
      <c r="C49" s="220"/>
      <c r="D49" s="190"/>
      <c r="E49" s="198"/>
      <c r="F49" s="220"/>
      <c r="G49" s="266"/>
      <c r="H49" s="198"/>
      <c r="I49" s="220"/>
      <c r="J49" s="430"/>
      <c r="K49" s="192"/>
      <c r="L49" s="233"/>
      <c r="M49" s="193"/>
      <c r="N49" s="197"/>
      <c r="O49" s="198"/>
      <c r="P49" s="220"/>
      <c r="Q49" s="505"/>
      <c r="R49" s="514"/>
      <c r="S49" s="220"/>
    </row>
    <row r="50" spans="1:19" ht="18" customHeight="1">
      <c r="A50" s="187"/>
      <c r="B50" s="200"/>
      <c r="C50" s="220"/>
      <c r="D50" s="187"/>
      <c r="E50" s="198"/>
      <c r="F50" s="220"/>
      <c r="G50" s="242"/>
      <c r="H50" s="207"/>
      <c r="I50" s="204"/>
      <c r="J50" s="195"/>
      <c r="K50" s="192"/>
      <c r="L50" s="198"/>
      <c r="M50" s="220"/>
      <c r="N50" s="197"/>
      <c r="O50" s="198"/>
      <c r="P50" s="220"/>
      <c r="Q50" s="499"/>
      <c r="R50" s="514"/>
      <c r="S50" s="220"/>
    </row>
    <row r="51" spans="1:19" ht="18" customHeight="1">
      <c r="A51" s="187"/>
      <c r="B51" s="200"/>
      <c r="C51" s="220"/>
      <c r="D51" s="187"/>
      <c r="E51" s="198"/>
      <c r="F51" s="220"/>
      <c r="G51" s="251"/>
      <c r="H51" s="207"/>
      <c r="I51" s="204"/>
      <c r="J51" s="191"/>
      <c r="K51" s="192"/>
      <c r="L51" s="198"/>
      <c r="M51" s="220"/>
      <c r="N51" s="197"/>
      <c r="O51" s="198"/>
      <c r="P51" s="220"/>
      <c r="Q51" s="504"/>
      <c r="R51" s="514"/>
      <c r="S51" s="220"/>
    </row>
    <row r="52" spans="1:19" ht="18" customHeight="1">
      <c r="A52" s="304"/>
      <c r="B52" s="305"/>
      <c r="C52" s="220"/>
      <c r="D52" s="304"/>
      <c r="E52" s="306"/>
      <c r="F52" s="220"/>
      <c r="G52" s="304"/>
      <c r="H52" s="307"/>
      <c r="I52" s="220"/>
      <c r="J52" s="308"/>
      <c r="K52" s="340"/>
      <c r="L52" s="305"/>
      <c r="M52" s="220"/>
      <c r="N52" s="304"/>
      <c r="O52" s="306"/>
      <c r="P52" s="220"/>
      <c r="Q52" s="310"/>
      <c r="R52" s="525"/>
      <c r="S52" s="220"/>
    </row>
    <row r="53" spans="1:19" ht="18" customHeight="1" thickBot="1">
      <c r="A53" s="227" t="s">
        <v>29</v>
      </c>
      <c r="B53" s="228">
        <f>SUM(B41:B52)</f>
        <v>1680</v>
      </c>
      <c r="C53" s="253">
        <f>SUM(C41:C52)</f>
        <v>0</v>
      </c>
      <c r="D53" s="227" t="s">
        <v>29</v>
      </c>
      <c r="E53" s="228">
        <f>SUM(E41:E52)</f>
        <v>2660</v>
      </c>
      <c r="F53" s="253">
        <f>SUM(F41:F52)</f>
        <v>0</v>
      </c>
      <c r="G53" s="227" t="s">
        <v>29</v>
      </c>
      <c r="H53" s="228">
        <f>SUM(H41:H52)</f>
        <v>2700</v>
      </c>
      <c r="I53" s="253">
        <f>SUM(I41:I52)</f>
        <v>0</v>
      </c>
      <c r="J53" s="230" t="s">
        <v>29</v>
      </c>
      <c r="K53" s="231"/>
      <c r="L53" s="228">
        <f>SUM(L41:L52)</f>
        <v>11490</v>
      </c>
      <c r="M53" s="253">
        <f>SUM(M41:M52)</f>
        <v>0</v>
      </c>
      <c r="N53" s="227" t="s">
        <v>29</v>
      </c>
      <c r="O53" s="228">
        <f>SUM(O41:O52)</f>
        <v>950</v>
      </c>
      <c r="P53" s="253">
        <f>SUM(P41:P52)</f>
        <v>0</v>
      </c>
      <c r="Q53" s="227" t="s">
        <v>29</v>
      </c>
      <c r="R53" s="516">
        <f>SUM(R41:R52)</f>
        <v>1100</v>
      </c>
      <c r="S53" s="229">
        <f>SUM(S41:S52)</f>
        <v>0</v>
      </c>
    </row>
    <row r="54" spans="1:16" ht="15" customHeight="1" thickBot="1">
      <c r="A54" s="134"/>
      <c r="B54" s="135"/>
      <c r="C54" s="136"/>
      <c r="D54" s="134"/>
      <c r="E54" s="135"/>
      <c r="F54" s="136"/>
      <c r="G54" s="134"/>
      <c r="H54" s="135"/>
      <c r="I54" s="136"/>
      <c r="J54" s="134"/>
      <c r="K54" s="134"/>
      <c r="L54" s="135"/>
      <c r="M54" s="136"/>
      <c r="N54" s="134"/>
      <c r="O54" s="135"/>
      <c r="P54" s="136"/>
    </row>
    <row r="55" spans="1:19" s="7" customFormat="1" ht="17.25" customHeight="1" thickBot="1">
      <c r="A55" s="186" t="s">
        <v>384</v>
      </c>
      <c r="B55" s="116"/>
      <c r="C55" s="93" t="s">
        <v>148</v>
      </c>
      <c r="D55" s="94" t="s">
        <v>83</v>
      </c>
      <c r="E55" s="111"/>
      <c r="F55" s="96" t="s">
        <v>6</v>
      </c>
      <c r="G55" s="97">
        <f>B71+E71+H71+L71+O71+R71</f>
        <v>23170</v>
      </c>
      <c r="H55" s="112" t="s">
        <v>7</v>
      </c>
      <c r="I55" s="117">
        <f>C71+F71+I71+M71+P71+S71</f>
        <v>0</v>
      </c>
      <c r="J55" s="118"/>
      <c r="K55" s="118"/>
      <c r="L55" s="122"/>
      <c r="M55" s="122"/>
      <c r="N55" s="129"/>
      <c r="O55" s="122"/>
      <c r="P55" s="122"/>
      <c r="Q55" s="8"/>
      <c r="R55" s="8"/>
      <c r="S55" s="8"/>
    </row>
    <row r="56" spans="1:16" ht="5.25" customHeight="1" thickBot="1">
      <c r="A56" s="123"/>
      <c r="B56" s="123"/>
      <c r="C56" s="139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9" ht="18" customHeight="1">
      <c r="A57" s="75" t="s">
        <v>9</v>
      </c>
      <c r="B57" s="79"/>
      <c r="C57" s="84"/>
      <c r="D57" s="82" t="s">
        <v>10</v>
      </c>
      <c r="E57" s="79"/>
      <c r="F57" s="84"/>
      <c r="G57" s="82" t="s">
        <v>11</v>
      </c>
      <c r="H57" s="79"/>
      <c r="I57" s="84"/>
      <c r="J57" s="82" t="s">
        <v>12</v>
      </c>
      <c r="K57" s="82"/>
      <c r="L57" s="79"/>
      <c r="M57" s="84"/>
      <c r="N57" s="82" t="s">
        <v>13</v>
      </c>
      <c r="O57" s="79"/>
      <c r="P57" s="84"/>
      <c r="Q57" s="82" t="s">
        <v>392</v>
      </c>
      <c r="R57" s="79"/>
      <c r="S57" s="84"/>
    </row>
    <row r="58" spans="1:19" s="7" customFormat="1" ht="15" customHeight="1">
      <c r="A58" s="140" t="s">
        <v>14</v>
      </c>
      <c r="B58" s="141" t="s">
        <v>16</v>
      </c>
      <c r="C58" s="108" t="s">
        <v>190</v>
      </c>
      <c r="D58" s="140" t="s">
        <v>14</v>
      </c>
      <c r="E58" s="141" t="s">
        <v>16</v>
      </c>
      <c r="F58" s="108" t="s">
        <v>190</v>
      </c>
      <c r="G58" s="140" t="s">
        <v>14</v>
      </c>
      <c r="H58" s="141" t="s">
        <v>16</v>
      </c>
      <c r="I58" s="108" t="s">
        <v>190</v>
      </c>
      <c r="J58" s="184" t="s">
        <v>14</v>
      </c>
      <c r="K58" s="185"/>
      <c r="L58" s="141" t="s">
        <v>16</v>
      </c>
      <c r="M58" s="108" t="s">
        <v>190</v>
      </c>
      <c r="N58" s="140" t="s">
        <v>14</v>
      </c>
      <c r="O58" s="141" t="s">
        <v>16</v>
      </c>
      <c r="P58" s="108" t="s">
        <v>190</v>
      </c>
      <c r="Q58" s="140" t="s">
        <v>14</v>
      </c>
      <c r="R58" s="141" t="s">
        <v>16</v>
      </c>
      <c r="S58" s="108" t="s">
        <v>190</v>
      </c>
    </row>
    <row r="59" spans="1:19" ht="18" customHeight="1">
      <c r="A59" s="187" t="s">
        <v>84</v>
      </c>
      <c r="B59" s="442">
        <v>700</v>
      </c>
      <c r="C59" s="189"/>
      <c r="D59" s="232" t="s">
        <v>363</v>
      </c>
      <c r="E59" s="196">
        <v>2630</v>
      </c>
      <c r="F59" s="193"/>
      <c r="G59" s="187" t="s">
        <v>181</v>
      </c>
      <c r="H59" s="442">
        <v>3550</v>
      </c>
      <c r="I59" s="189"/>
      <c r="J59" s="191" t="s">
        <v>86</v>
      </c>
      <c r="K59" s="192" t="s">
        <v>317</v>
      </c>
      <c r="L59" s="442">
        <v>1510</v>
      </c>
      <c r="M59" s="189"/>
      <c r="N59" s="187" t="s">
        <v>87</v>
      </c>
      <c r="O59" s="442">
        <v>260</v>
      </c>
      <c r="P59" s="189"/>
      <c r="Q59" s="187" t="s">
        <v>506</v>
      </c>
      <c r="R59" s="442">
        <v>50</v>
      </c>
      <c r="S59" s="254"/>
    </row>
    <row r="60" spans="1:19" ht="18" customHeight="1">
      <c r="A60" s="187" t="s">
        <v>88</v>
      </c>
      <c r="B60" s="443">
        <v>870</v>
      </c>
      <c r="C60" s="193"/>
      <c r="D60" s="343"/>
      <c r="E60" s="196"/>
      <c r="F60" s="193"/>
      <c r="G60" s="187" t="s">
        <v>85</v>
      </c>
      <c r="H60" s="443">
        <v>3050</v>
      </c>
      <c r="I60" s="193"/>
      <c r="J60" s="191" t="s">
        <v>87</v>
      </c>
      <c r="K60" s="192" t="s">
        <v>315</v>
      </c>
      <c r="L60" s="443">
        <v>1620</v>
      </c>
      <c r="M60" s="193"/>
      <c r="N60" s="187" t="s">
        <v>89</v>
      </c>
      <c r="O60" s="443">
        <v>170</v>
      </c>
      <c r="P60" s="193"/>
      <c r="Q60" s="187" t="s">
        <v>507</v>
      </c>
      <c r="R60" s="443">
        <v>150</v>
      </c>
      <c r="S60" s="267"/>
    </row>
    <row r="61" spans="1:19" ht="18" customHeight="1">
      <c r="A61" s="187" t="s">
        <v>85</v>
      </c>
      <c r="B61" s="443">
        <v>900</v>
      </c>
      <c r="C61" s="193"/>
      <c r="D61" s="343"/>
      <c r="E61" s="198"/>
      <c r="F61" s="199"/>
      <c r="G61" s="187" t="s">
        <v>167</v>
      </c>
      <c r="H61" s="443">
        <v>1490</v>
      </c>
      <c r="I61" s="193"/>
      <c r="J61" s="191" t="s">
        <v>89</v>
      </c>
      <c r="K61" s="192" t="s">
        <v>315</v>
      </c>
      <c r="L61" s="443">
        <v>1700</v>
      </c>
      <c r="M61" s="193"/>
      <c r="N61" s="187" t="s">
        <v>90</v>
      </c>
      <c r="O61" s="443">
        <v>140</v>
      </c>
      <c r="P61" s="193"/>
      <c r="Q61" s="187" t="s">
        <v>508</v>
      </c>
      <c r="R61" s="443">
        <v>500</v>
      </c>
      <c r="S61" s="267"/>
    </row>
    <row r="62" spans="1:19" ht="18" customHeight="1">
      <c r="A62" s="187"/>
      <c r="B62" s="278"/>
      <c r="C62" s="193"/>
      <c r="D62" s="343"/>
      <c r="E62" s="198"/>
      <c r="F62" s="199"/>
      <c r="G62" s="190"/>
      <c r="H62" s="196"/>
      <c r="I62" s="193"/>
      <c r="J62" s="191" t="s">
        <v>167</v>
      </c>
      <c r="K62" s="192" t="s">
        <v>315</v>
      </c>
      <c r="L62" s="443">
        <v>1100</v>
      </c>
      <c r="M62" s="193"/>
      <c r="N62" s="194" t="s">
        <v>309</v>
      </c>
      <c r="O62" s="443">
        <v>60</v>
      </c>
      <c r="P62" s="193"/>
      <c r="Q62" s="190" t="s">
        <v>509</v>
      </c>
      <c r="R62" s="523">
        <v>150</v>
      </c>
      <c r="S62" s="267"/>
    </row>
    <row r="63" spans="1:19" ht="18" customHeight="1">
      <c r="A63" s="343"/>
      <c r="B63" s="200"/>
      <c r="C63" s="199"/>
      <c r="D63" s="343"/>
      <c r="E63" s="198"/>
      <c r="F63" s="199"/>
      <c r="G63" s="187"/>
      <c r="H63" s="196"/>
      <c r="I63" s="193"/>
      <c r="J63" s="195" t="s">
        <v>90</v>
      </c>
      <c r="K63" s="192" t="s">
        <v>316</v>
      </c>
      <c r="L63" s="443">
        <v>1710</v>
      </c>
      <c r="M63" s="193"/>
      <c r="N63" s="190" t="s">
        <v>359</v>
      </c>
      <c r="O63" s="443">
        <v>510</v>
      </c>
      <c r="P63" s="193"/>
      <c r="Q63" s="187" t="s">
        <v>510</v>
      </c>
      <c r="R63" s="523">
        <v>200</v>
      </c>
      <c r="S63" s="267"/>
    </row>
    <row r="64" spans="1:19" ht="18" customHeight="1">
      <c r="A64" s="343"/>
      <c r="B64" s="200"/>
      <c r="C64" s="199"/>
      <c r="D64" s="343"/>
      <c r="E64" s="198"/>
      <c r="F64" s="199"/>
      <c r="G64" s="343"/>
      <c r="H64" s="198"/>
      <c r="I64" s="199"/>
      <c r="J64" s="191"/>
      <c r="K64" s="192"/>
      <c r="L64" s="198"/>
      <c r="M64" s="199"/>
      <c r="N64" s="187"/>
      <c r="O64" s="188"/>
      <c r="P64" s="193"/>
      <c r="Q64" s="343" t="s">
        <v>511</v>
      </c>
      <c r="R64" s="514">
        <v>150</v>
      </c>
      <c r="S64" s="220"/>
    </row>
    <row r="65" spans="1:19" ht="18" customHeight="1">
      <c r="A65" s="343"/>
      <c r="B65" s="200"/>
      <c r="C65" s="199"/>
      <c r="D65" s="343"/>
      <c r="E65" s="198"/>
      <c r="F65" s="199"/>
      <c r="G65" s="205"/>
      <c r="H65" s="207"/>
      <c r="I65" s="199"/>
      <c r="J65" s="285"/>
      <c r="K65" s="192"/>
      <c r="L65" s="196"/>
      <c r="M65" s="193"/>
      <c r="N65" s="197"/>
      <c r="O65" s="196"/>
      <c r="P65" s="193"/>
      <c r="Q65" s="205"/>
      <c r="R65" s="514"/>
      <c r="S65" s="220"/>
    </row>
    <row r="66" spans="1:19" ht="18" customHeight="1">
      <c r="A66" s="343"/>
      <c r="B66" s="200"/>
      <c r="C66" s="199"/>
      <c r="D66" s="343"/>
      <c r="E66" s="198"/>
      <c r="F66" s="199"/>
      <c r="G66" s="344"/>
      <c r="H66" s="198"/>
      <c r="I66" s="199"/>
      <c r="J66" s="191"/>
      <c r="K66" s="192"/>
      <c r="L66" s="188"/>
      <c r="M66" s="193"/>
      <c r="N66" s="197"/>
      <c r="O66" s="198"/>
      <c r="P66" s="199"/>
      <c r="Q66" s="344"/>
      <c r="R66" s="514"/>
      <c r="S66" s="220"/>
    </row>
    <row r="67" spans="1:19" ht="18" customHeight="1">
      <c r="A67" s="343"/>
      <c r="B67" s="200"/>
      <c r="C67" s="199"/>
      <c r="D67" s="344"/>
      <c r="E67" s="198"/>
      <c r="F67" s="199"/>
      <c r="G67" s="343"/>
      <c r="H67" s="198"/>
      <c r="I67" s="199"/>
      <c r="J67" s="345"/>
      <c r="K67" s="346"/>
      <c r="L67" s="198"/>
      <c r="M67" s="199"/>
      <c r="N67" s="347"/>
      <c r="O67" s="198"/>
      <c r="P67" s="199"/>
      <c r="Q67" s="343"/>
      <c r="R67" s="514"/>
      <c r="S67" s="220"/>
    </row>
    <row r="68" spans="1:19" ht="18" customHeight="1">
      <c r="A68" s="343"/>
      <c r="B68" s="200"/>
      <c r="C68" s="199"/>
      <c r="D68" s="343"/>
      <c r="E68" s="198"/>
      <c r="F68" s="199"/>
      <c r="G68" s="343"/>
      <c r="H68" s="198"/>
      <c r="I68" s="199"/>
      <c r="J68" s="218"/>
      <c r="K68" s="348"/>
      <c r="L68" s="198"/>
      <c r="M68" s="199"/>
      <c r="N68" s="326"/>
      <c r="O68" s="198"/>
      <c r="P68" s="199"/>
      <c r="Q68" s="343"/>
      <c r="R68" s="514"/>
      <c r="S68" s="220"/>
    </row>
    <row r="69" spans="1:19" ht="18" customHeight="1">
      <c r="A69" s="343"/>
      <c r="B69" s="200"/>
      <c r="C69" s="199"/>
      <c r="D69" s="343"/>
      <c r="E69" s="198"/>
      <c r="F69" s="199"/>
      <c r="G69" s="344"/>
      <c r="H69" s="198"/>
      <c r="I69" s="199"/>
      <c r="J69" s="349"/>
      <c r="K69" s="350"/>
      <c r="L69" s="198"/>
      <c r="M69" s="199"/>
      <c r="N69" s="347"/>
      <c r="O69" s="198"/>
      <c r="P69" s="199"/>
      <c r="Q69" s="344"/>
      <c r="R69" s="514"/>
      <c r="S69" s="220"/>
    </row>
    <row r="70" spans="1:19" ht="18" customHeight="1">
      <c r="A70" s="351"/>
      <c r="B70" s="352"/>
      <c r="C70" s="199"/>
      <c r="D70" s="351"/>
      <c r="E70" s="223"/>
      <c r="F70" s="199"/>
      <c r="G70" s="353"/>
      <c r="H70" s="223"/>
      <c r="I70" s="199"/>
      <c r="J70" s="354"/>
      <c r="K70" s="355"/>
      <c r="L70" s="223"/>
      <c r="M70" s="199"/>
      <c r="N70" s="356"/>
      <c r="O70" s="223"/>
      <c r="P70" s="199"/>
      <c r="Q70" s="353"/>
      <c r="R70" s="515"/>
      <c r="S70" s="220"/>
    </row>
    <row r="71" spans="1:19" ht="18" customHeight="1" thickBot="1">
      <c r="A71" s="357" t="s">
        <v>29</v>
      </c>
      <c r="B71" s="228">
        <f>SUM(B59:B70)</f>
        <v>2470</v>
      </c>
      <c r="C71" s="253">
        <f>SUM(C59:C70)</f>
        <v>0</v>
      </c>
      <c r="D71" s="357" t="s">
        <v>29</v>
      </c>
      <c r="E71" s="228">
        <f>SUM(E59:E70)</f>
        <v>2630</v>
      </c>
      <c r="F71" s="253">
        <f>SUM(F59:F70)</f>
        <v>0</v>
      </c>
      <c r="G71" s="357" t="s">
        <v>29</v>
      </c>
      <c r="H71" s="228">
        <f>SUM(H59:H70)</f>
        <v>8090</v>
      </c>
      <c r="I71" s="253">
        <f>SUM(I59:I70)</f>
        <v>0</v>
      </c>
      <c r="J71" s="358" t="s">
        <v>29</v>
      </c>
      <c r="K71" s="359"/>
      <c r="L71" s="228">
        <f>SUM(L59:L70)</f>
        <v>7640</v>
      </c>
      <c r="M71" s="253">
        <f>SUM(M59:M70)</f>
        <v>0</v>
      </c>
      <c r="N71" s="357" t="s">
        <v>29</v>
      </c>
      <c r="O71" s="228">
        <f>SUM(O59:O70)</f>
        <v>1140</v>
      </c>
      <c r="P71" s="253">
        <f>SUM(P59:P70)</f>
        <v>0</v>
      </c>
      <c r="Q71" s="357" t="s">
        <v>29</v>
      </c>
      <c r="R71" s="516">
        <f>SUM(R59:R70)</f>
        <v>1200</v>
      </c>
      <c r="S71" s="229">
        <f>SUM(S59:S70)</f>
        <v>0</v>
      </c>
    </row>
    <row r="72" spans="1:16" ht="13.5" customHeight="1">
      <c r="A72" s="134"/>
      <c r="B72" s="135"/>
      <c r="C72" s="136"/>
      <c r="D72" s="134"/>
      <c r="E72" s="135"/>
      <c r="F72" s="136"/>
      <c r="G72" s="134"/>
      <c r="H72" s="135"/>
      <c r="I72" s="136"/>
      <c r="J72" s="134"/>
      <c r="K72" s="134"/>
      <c r="L72" s="135"/>
      <c r="M72" s="136"/>
      <c r="N72" s="134"/>
      <c r="O72" s="135"/>
      <c r="P72" s="136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9:C14 I9:I12 I20 M42:M44 M48 C16 C20">
    <cfRule type="cellIs" priority="79" dxfId="413" operator="greaterThan" stopIfTrue="1">
      <formula>B9</formula>
    </cfRule>
  </conditionalFormatting>
  <conditionalFormatting sqref="F8">
    <cfRule type="cellIs" priority="78" dxfId="413" operator="greaterThan" stopIfTrue="1">
      <formula>E8</formula>
    </cfRule>
  </conditionalFormatting>
  <conditionalFormatting sqref="I8">
    <cfRule type="cellIs" priority="77" dxfId="413" operator="greaterThan" stopIfTrue="1">
      <formula>H8</formula>
    </cfRule>
  </conditionalFormatting>
  <conditionalFormatting sqref="M8">
    <cfRule type="cellIs" priority="76" dxfId="413" operator="greaterThan" stopIfTrue="1">
      <formula>L8</formula>
    </cfRule>
  </conditionalFormatting>
  <conditionalFormatting sqref="P8">
    <cfRule type="cellIs" priority="75" dxfId="413" operator="greaterThan" stopIfTrue="1">
      <formula>O8</formula>
    </cfRule>
  </conditionalFormatting>
  <conditionalFormatting sqref="C41">
    <cfRule type="cellIs" priority="74" dxfId="413" operator="greaterThan" stopIfTrue="1">
      <formula>B41</formula>
    </cfRule>
  </conditionalFormatting>
  <conditionalFormatting sqref="F41">
    <cfRule type="cellIs" priority="73" dxfId="413" operator="greaterThan" stopIfTrue="1">
      <formula>E41</formula>
    </cfRule>
  </conditionalFormatting>
  <conditionalFormatting sqref="I41">
    <cfRule type="cellIs" priority="72" dxfId="413" operator="greaterThan" stopIfTrue="1">
      <formula>H41</formula>
    </cfRule>
  </conditionalFormatting>
  <conditionalFormatting sqref="M41">
    <cfRule type="cellIs" priority="71" dxfId="413" operator="greaterThan" stopIfTrue="1">
      <formula>L41</formula>
    </cfRule>
  </conditionalFormatting>
  <conditionalFormatting sqref="P41">
    <cfRule type="cellIs" priority="70" dxfId="413" operator="greaterThan" stopIfTrue="1">
      <formula>O41</formula>
    </cfRule>
  </conditionalFormatting>
  <conditionalFormatting sqref="C59">
    <cfRule type="cellIs" priority="69" dxfId="413" operator="greaterThan" stopIfTrue="1">
      <formula>B59</formula>
    </cfRule>
  </conditionalFormatting>
  <conditionalFormatting sqref="I59">
    <cfRule type="cellIs" priority="67" dxfId="413" operator="greaterThan" stopIfTrue="1">
      <formula>H59</formula>
    </cfRule>
  </conditionalFormatting>
  <conditionalFormatting sqref="M59">
    <cfRule type="cellIs" priority="66" dxfId="413" operator="greaterThan" stopIfTrue="1">
      <formula>L59</formula>
    </cfRule>
  </conditionalFormatting>
  <conditionalFormatting sqref="P59">
    <cfRule type="cellIs" priority="65" dxfId="413" operator="greaterThan" stopIfTrue="1">
      <formula>O59</formula>
    </cfRule>
  </conditionalFormatting>
  <conditionalFormatting sqref="F9:F13">
    <cfRule type="cellIs" priority="63" dxfId="413" operator="greaterThan" stopIfTrue="1">
      <formula>E9</formula>
    </cfRule>
  </conditionalFormatting>
  <conditionalFormatting sqref="M9:M11 M13:M17">
    <cfRule type="cellIs" priority="61" dxfId="413" operator="greaterThan" stopIfTrue="1">
      <formula>L9</formula>
    </cfRule>
  </conditionalFormatting>
  <conditionalFormatting sqref="P9:P11">
    <cfRule type="cellIs" priority="60" dxfId="413" operator="greaterThan" stopIfTrue="1">
      <formula>O9</formula>
    </cfRule>
  </conditionalFormatting>
  <conditionalFormatting sqref="M12">
    <cfRule type="cellIs" priority="58" dxfId="413" operator="greaterThan" stopIfTrue="1">
      <formula>L12</formula>
    </cfRule>
  </conditionalFormatting>
  <conditionalFormatting sqref="C42:C43">
    <cfRule type="cellIs" priority="57" dxfId="413" operator="greaterThan" stopIfTrue="1">
      <formula>B42</formula>
    </cfRule>
  </conditionalFormatting>
  <conditionalFormatting sqref="F42">
    <cfRule type="cellIs" priority="56" dxfId="413" operator="greaterThan" stopIfTrue="1">
      <formula>E42</formula>
    </cfRule>
  </conditionalFormatting>
  <conditionalFormatting sqref="I42">
    <cfRule type="cellIs" priority="55" dxfId="413" operator="greaterThan" stopIfTrue="1">
      <formula>H42</formula>
    </cfRule>
  </conditionalFormatting>
  <conditionalFormatting sqref="M49">
    <cfRule type="cellIs" priority="53" dxfId="413" operator="greaterThan" stopIfTrue="1">
      <formula>L49</formula>
    </cfRule>
  </conditionalFormatting>
  <conditionalFormatting sqref="P43">
    <cfRule type="cellIs" priority="52" dxfId="413" operator="greaterThan" stopIfTrue="1">
      <formula>O43</formula>
    </cfRule>
  </conditionalFormatting>
  <conditionalFormatting sqref="C60:C62">
    <cfRule type="cellIs" priority="51" dxfId="413" operator="greaterThan" stopIfTrue="1">
      <formula>B60</formula>
    </cfRule>
  </conditionalFormatting>
  <conditionalFormatting sqref="I60:I61">
    <cfRule type="cellIs" priority="49" dxfId="413" operator="greaterThan" stopIfTrue="1">
      <formula>H60</formula>
    </cfRule>
  </conditionalFormatting>
  <conditionalFormatting sqref="E8">
    <cfRule type="cellIs" priority="45" dxfId="413" operator="greaterThan" stopIfTrue="1">
      <formula>D8</formula>
    </cfRule>
  </conditionalFormatting>
  <conditionalFormatting sqref="E9:E13">
    <cfRule type="cellIs" priority="44" dxfId="413" operator="greaterThan" stopIfTrue="1">
      <formula>D9</formula>
    </cfRule>
  </conditionalFormatting>
  <conditionalFormatting sqref="H9:H12">
    <cfRule type="cellIs" priority="43" dxfId="413" operator="greaterThan" stopIfTrue="1">
      <formula>G9</formula>
    </cfRule>
  </conditionalFormatting>
  <conditionalFormatting sqref="H8">
    <cfRule type="cellIs" priority="42" dxfId="413" operator="greaterThan" stopIfTrue="1">
      <formula>G8</formula>
    </cfRule>
  </conditionalFormatting>
  <conditionalFormatting sqref="L8">
    <cfRule type="cellIs" priority="41" dxfId="413" operator="greaterThan" stopIfTrue="1">
      <formula>K8</formula>
    </cfRule>
  </conditionalFormatting>
  <conditionalFormatting sqref="L9:L11 L13:L17">
    <cfRule type="cellIs" priority="40" dxfId="413" operator="greaterThan" stopIfTrue="1">
      <formula>K9</formula>
    </cfRule>
  </conditionalFormatting>
  <conditionalFormatting sqref="L12">
    <cfRule type="cellIs" priority="39" dxfId="413" operator="greaterThan" stopIfTrue="1">
      <formula>K12</formula>
    </cfRule>
  </conditionalFormatting>
  <conditionalFormatting sqref="O11">
    <cfRule type="cellIs" priority="37" dxfId="413" operator="greaterThan" stopIfTrue="1">
      <formula>N11</formula>
    </cfRule>
  </conditionalFormatting>
  <conditionalFormatting sqref="B41">
    <cfRule type="cellIs" priority="36" dxfId="413" operator="greaterThan" stopIfTrue="1">
      <formula>A41</formula>
    </cfRule>
  </conditionalFormatting>
  <conditionalFormatting sqref="B42:B43">
    <cfRule type="cellIs" priority="35" dxfId="413" operator="greaterThan" stopIfTrue="1">
      <formula>A42</formula>
    </cfRule>
  </conditionalFormatting>
  <conditionalFormatting sqref="E41">
    <cfRule type="cellIs" priority="34" dxfId="413" operator="greaterThan" stopIfTrue="1">
      <formula>D41</formula>
    </cfRule>
  </conditionalFormatting>
  <conditionalFormatting sqref="E42">
    <cfRule type="cellIs" priority="33" dxfId="413" operator="greaterThan" stopIfTrue="1">
      <formula>D42</formula>
    </cfRule>
  </conditionalFormatting>
  <conditionalFormatting sqref="H41">
    <cfRule type="cellIs" priority="32" dxfId="413" operator="greaterThan" stopIfTrue="1">
      <formula>G41</formula>
    </cfRule>
  </conditionalFormatting>
  <conditionalFormatting sqref="H42">
    <cfRule type="cellIs" priority="31" dxfId="413" operator="greaterThan" stopIfTrue="1">
      <formula>G42</formula>
    </cfRule>
  </conditionalFormatting>
  <conditionalFormatting sqref="L42:L44">
    <cfRule type="cellIs" priority="30" dxfId="413" operator="greaterThan" stopIfTrue="1">
      <formula>K42</formula>
    </cfRule>
  </conditionalFormatting>
  <conditionalFormatting sqref="L41">
    <cfRule type="cellIs" priority="29" dxfId="413" operator="greaterThan" stopIfTrue="1">
      <formula>K41</formula>
    </cfRule>
  </conditionalFormatting>
  <conditionalFormatting sqref="O41">
    <cfRule type="cellIs" priority="28" dxfId="413" operator="greaterThan" stopIfTrue="1">
      <formula>N41</formula>
    </cfRule>
  </conditionalFormatting>
  <conditionalFormatting sqref="B59">
    <cfRule type="cellIs" priority="27" dxfId="413" operator="greaterThan" stopIfTrue="1">
      <formula>A59</formula>
    </cfRule>
  </conditionalFormatting>
  <conditionalFormatting sqref="B60:B61">
    <cfRule type="cellIs" priority="26" dxfId="413" operator="greaterThan" stopIfTrue="1">
      <formula>A60</formula>
    </cfRule>
  </conditionalFormatting>
  <conditionalFormatting sqref="H59">
    <cfRule type="cellIs" priority="25" dxfId="413" operator="greaterThan" stopIfTrue="1">
      <formula>G59</formula>
    </cfRule>
  </conditionalFormatting>
  <conditionalFormatting sqref="H60:H61">
    <cfRule type="cellIs" priority="24" dxfId="413" operator="greaterThan" stopIfTrue="1">
      <formula>G60</formula>
    </cfRule>
  </conditionalFormatting>
  <conditionalFormatting sqref="L60:L63">
    <cfRule type="cellIs" priority="23" dxfId="413" operator="greaterThan" stopIfTrue="1">
      <formula>K60</formula>
    </cfRule>
  </conditionalFormatting>
  <conditionalFormatting sqref="L59">
    <cfRule type="cellIs" priority="22" dxfId="413" operator="greaterThan" stopIfTrue="1">
      <formula>K59</formula>
    </cfRule>
  </conditionalFormatting>
  <conditionalFormatting sqref="O60:O63">
    <cfRule type="cellIs" priority="21" dxfId="413" operator="greaterThan" stopIfTrue="1">
      <formula>N60</formula>
    </cfRule>
  </conditionalFormatting>
  <conditionalFormatting sqref="O59">
    <cfRule type="cellIs" priority="20" dxfId="413" operator="greaterThan" stopIfTrue="1">
      <formula>N59</formula>
    </cfRule>
  </conditionalFormatting>
  <conditionalFormatting sqref="B16:B21">
    <cfRule type="cellIs" priority="19" dxfId="413" operator="greaterThan" stopIfTrue="1">
      <formula>A16</formula>
    </cfRule>
  </conditionalFormatting>
  <conditionalFormatting sqref="B8">
    <cfRule type="cellIs" priority="18" dxfId="413" operator="greaterThan" stopIfTrue="1">
      <formula>A8</formula>
    </cfRule>
  </conditionalFormatting>
  <conditionalFormatting sqref="B9">
    <cfRule type="cellIs" priority="17" dxfId="413" operator="greaterThan" stopIfTrue="1">
      <formula>A9</formula>
    </cfRule>
  </conditionalFormatting>
  <conditionalFormatting sqref="B10:B11">
    <cfRule type="cellIs" priority="16" dxfId="413" operator="greaterThan" stopIfTrue="1">
      <formula>A10</formula>
    </cfRule>
  </conditionalFormatting>
  <conditionalFormatting sqref="B12:B13">
    <cfRule type="cellIs" priority="15" dxfId="413" operator="greaterThan" stopIfTrue="1">
      <formula>A12</formula>
    </cfRule>
  </conditionalFormatting>
  <conditionalFormatting sqref="O8">
    <cfRule type="cellIs" priority="14" dxfId="413" operator="greaterThan" stopIfTrue="1">
      <formula>N8</formula>
    </cfRule>
  </conditionalFormatting>
  <conditionalFormatting sqref="O9">
    <cfRule type="cellIs" priority="13" dxfId="413" operator="greaterThan" stopIfTrue="1">
      <formula>N9</formula>
    </cfRule>
  </conditionalFormatting>
  <conditionalFormatting sqref="S9:S12 S20">
    <cfRule type="cellIs" priority="12" dxfId="413" operator="greaterThan" stopIfTrue="1">
      <formula>R9</formula>
    </cfRule>
  </conditionalFormatting>
  <conditionalFormatting sqref="S8">
    <cfRule type="cellIs" priority="11" dxfId="413" operator="greaterThan" stopIfTrue="1">
      <formula>R8</formula>
    </cfRule>
  </conditionalFormatting>
  <conditionalFormatting sqref="R9:R12">
    <cfRule type="cellIs" priority="10" dxfId="413" operator="greaterThan" stopIfTrue="1">
      <formula>Q9</formula>
    </cfRule>
  </conditionalFormatting>
  <conditionalFormatting sqref="R8">
    <cfRule type="cellIs" priority="9" dxfId="413" operator="greaterThan" stopIfTrue="1">
      <formula>Q8</formula>
    </cfRule>
  </conditionalFormatting>
  <conditionalFormatting sqref="S41">
    <cfRule type="cellIs" priority="8" dxfId="413" operator="greaterThan" stopIfTrue="1">
      <formula>R41</formula>
    </cfRule>
  </conditionalFormatting>
  <conditionalFormatting sqref="S42">
    <cfRule type="cellIs" priority="7" dxfId="413" operator="greaterThan" stopIfTrue="1">
      <formula>R42</formula>
    </cfRule>
  </conditionalFormatting>
  <conditionalFormatting sqref="R41">
    <cfRule type="cellIs" priority="6" dxfId="413" operator="greaterThan" stopIfTrue="1">
      <formula>Q41</formula>
    </cfRule>
  </conditionalFormatting>
  <conditionalFormatting sqref="R42">
    <cfRule type="cellIs" priority="5" dxfId="413" operator="greaterThan" stopIfTrue="1">
      <formula>Q42</formula>
    </cfRule>
  </conditionalFormatting>
  <conditionalFormatting sqref="S59">
    <cfRule type="cellIs" priority="4" dxfId="413" operator="greaterThan" stopIfTrue="1">
      <formula>R59</formula>
    </cfRule>
  </conditionalFormatting>
  <conditionalFormatting sqref="S60:S61">
    <cfRule type="cellIs" priority="3" dxfId="413" operator="greaterThan" stopIfTrue="1">
      <formula>R60</formula>
    </cfRule>
  </conditionalFormatting>
  <conditionalFormatting sqref="R59">
    <cfRule type="cellIs" priority="2" dxfId="413" operator="greaterThan" stopIfTrue="1">
      <formula>Q59</formula>
    </cfRule>
  </conditionalFormatting>
  <conditionalFormatting sqref="R60:R61">
    <cfRule type="cellIs" priority="1" dxfId="413" operator="greaterThan" stopIfTrue="1">
      <formula>Q60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A1">
      <selection activeCell="V63" sqref="V63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>
        <f>'東区・博多区'!A2</f>
        <v>0</v>
      </c>
      <c r="B2" s="615"/>
      <c r="C2" s="615"/>
      <c r="D2" s="616"/>
      <c r="E2" s="608" t="str">
        <f>'東区・博多区'!E2</f>
        <v>令和　　　年　　　月　　　日</v>
      </c>
      <c r="F2" s="609"/>
      <c r="G2" s="610"/>
      <c r="H2" s="114">
        <f>'東区・博多区'!H2</f>
        <v>0</v>
      </c>
      <c r="I2" s="88">
        <f>'東区・博多区'!I2</f>
        <v>0</v>
      </c>
      <c r="J2" s="178"/>
      <c r="K2" s="425"/>
      <c r="L2" s="613"/>
      <c r="M2" s="614"/>
      <c r="N2" s="89"/>
      <c r="O2" s="90"/>
      <c r="P2" s="7"/>
    </row>
    <row r="3" spans="14:17" ht="15" customHeight="1" thickBot="1">
      <c r="N3" s="91"/>
      <c r="O3" s="115"/>
      <c r="Q3" s="91" t="s">
        <v>184</v>
      </c>
    </row>
    <row r="4" spans="1:17" ht="17.25" customHeight="1" thickBot="1">
      <c r="A4" s="186" t="s">
        <v>639</v>
      </c>
      <c r="B4" s="116"/>
      <c r="C4" s="93" t="s">
        <v>149</v>
      </c>
      <c r="D4" s="94" t="s">
        <v>91</v>
      </c>
      <c r="E4" s="111"/>
      <c r="F4" s="96" t="s">
        <v>6</v>
      </c>
      <c r="G4" s="97">
        <f>B19+E19+H19+L19+O19+R19</f>
        <v>28780</v>
      </c>
      <c r="H4" s="112" t="s">
        <v>7</v>
      </c>
      <c r="I4" s="117">
        <f>C19+F19+I19+M19+P19+S19</f>
        <v>0</v>
      </c>
      <c r="J4" s="118"/>
      <c r="K4" s="118"/>
      <c r="L4" s="119" t="s">
        <v>8</v>
      </c>
      <c r="M4" s="120">
        <f>SUM(I4,I21,I35,I46)</f>
        <v>0</v>
      </c>
      <c r="N4" s="103"/>
      <c r="O4" s="121"/>
      <c r="Q4" s="103" t="s">
        <v>185</v>
      </c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ht="15" customHeight="1">
      <c r="A7" s="105" t="s">
        <v>14</v>
      </c>
      <c r="B7" s="106" t="s">
        <v>16</v>
      </c>
      <c r="C7" s="108" t="s">
        <v>190</v>
      </c>
      <c r="D7" s="105" t="s">
        <v>14</v>
      </c>
      <c r="E7" s="106" t="s">
        <v>16</v>
      </c>
      <c r="F7" s="108" t="s">
        <v>190</v>
      </c>
      <c r="G7" s="105" t="s">
        <v>14</v>
      </c>
      <c r="H7" s="106" t="s">
        <v>16</v>
      </c>
      <c r="I7" s="108" t="s">
        <v>190</v>
      </c>
      <c r="J7" s="179" t="s">
        <v>14</v>
      </c>
      <c r="K7" s="180"/>
      <c r="L7" s="106" t="s">
        <v>16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16</v>
      </c>
      <c r="S7" s="108" t="s">
        <v>190</v>
      </c>
    </row>
    <row r="8" spans="1:19" ht="18" customHeight="1">
      <c r="A8" s="187" t="s">
        <v>372</v>
      </c>
      <c r="B8" s="442">
        <v>1740</v>
      </c>
      <c r="C8" s="189"/>
      <c r="D8" s="187" t="s">
        <v>92</v>
      </c>
      <c r="E8" s="442"/>
      <c r="F8" s="189"/>
      <c r="G8" s="187" t="s">
        <v>93</v>
      </c>
      <c r="H8" s="442">
        <v>2400</v>
      </c>
      <c r="I8" s="189"/>
      <c r="J8" s="191" t="s">
        <v>93</v>
      </c>
      <c r="K8" s="192" t="s">
        <v>315</v>
      </c>
      <c r="L8" s="442">
        <v>3140</v>
      </c>
      <c r="M8" s="189"/>
      <c r="N8" s="187" t="s">
        <v>93</v>
      </c>
      <c r="O8" s="442">
        <v>320</v>
      </c>
      <c r="P8" s="189"/>
      <c r="Q8" s="187" t="s">
        <v>512</v>
      </c>
      <c r="R8" s="442">
        <v>200</v>
      </c>
      <c r="S8" s="254"/>
    </row>
    <row r="9" spans="1:19" ht="18" customHeight="1">
      <c r="A9" s="187" t="s">
        <v>96</v>
      </c>
      <c r="B9" s="443">
        <v>900</v>
      </c>
      <c r="C9" s="193"/>
      <c r="D9" s="384" t="s">
        <v>596</v>
      </c>
      <c r="E9" s="471"/>
      <c r="F9" s="193"/>
      <c r="G9" s="187" t="s">
        <v>94</v>
      </c>
      <c r="H9" s="443">
        <v>920</v>
      </c>
      <c r="I9" s="193"/>
      <c r="J9" s="191" t="s">
        <v>94</v>
      </c>
      <c r="K9" s="192" t="s">
        <v>315</v>
      </c>
      <c r="L9" s="443">
        <v>2530</v>
      </c>
      <c r="M9" s="193"/>
      <c r="N9" s="232" t="s">
        <v>293</v>
      </c>
      <c r="O9" s="443">
        <v>370</v>
      </c>
      <c r="P9" s="193"/>
      <c r="Q9" s="187" t="s">
        <v>513</v>
      </c>
      <c r="R9" s="443">
        <v>150</v>
      </c>
      <c r="S9" s="267"/>
    </row>
    <row r="10" spans="1:19" ht="18" customHeight="1">
      <c r="A10" s="187"/>
      <c r="B10" s="443"/>
      <c r="C10" s="193"/>
      <c r="D10" s="187" t="s">
        <v>637</v>
      </c>
      <c r="E10" s="471">
        <v>1200</v>
      </c>
      <c r="F10" s="435"/>
      <c r="G10" s="187" t="s">
        <v>95</v>
      </c>
      <c r="H10" s="443">
        <v>1580</v>
      </c>
      <c r="I10" s="193"/>
      <c r="J10" s="262" t="s">
        <v>292</v>
      </c>
      <c r="K10" s="249" t="s">
        <v>315</v>
      </c>
      <c r="L10" s="443">
        <v>3380</v>
      </c>
      <c r="M10" s="193"/>
      <c r="N10" s="187" t="s">
        <v>94</v>
      </c>
      <c r="O10" s="443">
        <v>230</v>
      </c>
      <c r="P10" s="193"/>
      <c r="Q10" s="428" t="s">
        <v>514</v>
      </c>
      <c r="R10" s="443">
        <v>250</v>
      </c>
      <c r="S10" s="267"/>
    </row>
    <row r="11" spans="1:19" ht="18" customHeight="1">
      <c r="A11" s="187"/>
      <c r="B11" s="278"/>
      <c r="C11" s="267"/>
      <c r="D11" s="187" t="s">
        <v>638</v>
      </c>
      <c r="E11" s="471">
        <v>1000</v>
      </c>
      <c r="F11" s="220"/>
      <c r="G11" s="190"/>
      <c r="H11" s="196"/>
      <c r="I11" s="267"/>
      <c r="J11" s="191" t="s">
        <v>96</v>
      </c>
      <c r="K11" s="192" t="s">
        <v>315</v>
      </c>
      <c r="L11" s="443">
        <v>1620</v>
      </c>
      <c r="M11" s="193"/>
      <c r="N11" s="190" t="s">
        <v>96</v>
      </c>
      <c r="O11" s="443">
        <v>150</v>
      </c>
      <c r="P11" s="193"/>
      <c r="Q11" s="584" t="s">
        <v>515</v>
      </c>
      <c r="R11" s="523">
        <v>350</v>
      </c>
      <c r="S11" s="267"/>
    </row>
    <row r="12" spans="1:19" ht="18" customHeight="1">
      <c r="A12" s="187"/>
      <c r="B12" s="200"/>
      <c r="C12" s="220"/>
      <c r="D12" s="232" t="s">
        <v>293</v>
      </c>
      <c r="E12" s="471">
        <v>1250</v>
      </c>
      <c r="F12" s="220"/>
      <c r="G12" s="187"/>
      <c r="H12" s="188"/>
      <c r="I12" s="267"/>
      <c r="J12" s="191" t="s">
        <v>97</v>
      </c>
      <c r="K12" s="192" t="s">
        <v>315</v>
      </c>
      <c r="L12" s="443">
        <v>2050</v>
      </c>
      <c r="M12" s="193"/>
      <c r="N12" s="187" t="s">
        <v>169</v>
      </c>
      <c r="O12" s="443">
        <v>250</v>
      </c>
      <c r="P12" s="193"/>
      <c r="Q12" s="187" t="s">
        <v>516</v>
      </c>
      <c r="R12" s="444">
        <v>300</v>
      </c>
      <c r="S12" s="267"/>
    </row>
    <row r="13" spans="1:19" ht="18" customHeight="1">
      <c r="A13" s="187"/>
      <c r="B13" s="200"/>
      <c r="C13" s="220"/>
      <c r="D13" s="434" t="s">
        <v>623</v>
      </c>
      <c r="E13" s="471">
        <v>600</v>
      </c>
      <c r="F13" s="220"/>
      <c r="G13" s="187"/>
      <c r="H13" s="198"/>
      <c r="I13" s="220"/>
      <c r="J13" s="360" t="s">
        <v>271</v>
      </c>
      <c r="K13" s="361" t="s">
        <v>315</v>
      </c>
      <c r="L13" s="443">
        <v>850</v>
      </c>
      <c r="M13" s="193"/>
      <c r="N13" s="190"/>
      <c r="O13" s="198"/>
      <c r="P13" s="220"/>
      <c r="Q13" s="187" t="s">
        <v>517</v>
      </c>
      <c r="R13" s="514">
        <v>150</v>
      </c>
      <c r="S13" s="220"/>
    </row>
    <row r="14" spans="1:19" ht="18" customHeight="1">
      <c r="A14" s="187"/>
      <c r="B14" s="200"/>
      <c r="C14" s="220"/>
      <c r="D14" s="434" t="s">
        <v>624</v>
      </c>
      <c r="E14" s="471">
        <v>600</v>
      </c>
      <c r="F14" s="220"/>
      <c r="G14" s="187"/>
      <c r="H14" s="198"/>
      <c r="I14" s="220"/>
      <c r="J14" s="363"/>
      <c r="K14" s="364"/>
      <c r="L14" s="365"/>
      <c r="M14" s="267"/>
      <c r="N14" s="187"/>
      <c r="O14" s="188"/>
      <c r="P14" s="267"/>
      <c r="Q14" s="187" t="s">
        <v>518</v>
      </c>
      <c r="R14" s="514">
        <v>250</v>
      </c>
      <c r="S14" s="220"/>
    </row>
    <row r="15" spans="1:19" ht="18" customHeight="1">
      <c r="A15" s="187"/>
      <c r="B15" s="200"/>
      <c r="C15" s="220"/>
      <c r="D15" s="187"/>
      <c r="E15" s="200"/>
      <c r="F15" s="220"/>
      <c r="G15" s="190"/>
      <c r="H15" s="198"/>
      <c r="I15" s="220"/>
      <c r="J15" s="191"/>
      <c r="K15" s="192"/>
      <c r="L15" s="188"/>
      <c r="M15" s="267"/>
      <c r="N15" s="232"/>
      <c r="O15" s="198"/>
      <c r="P15" s="220"/>
      <c r="Q15" s="190" t="s">
        <v>519</v>
      </c>
      <c r="R15" s="514">
        <v>50</v>
      </c>
      <c r="S15" s="220"/>
    </row>
    <row r="16" spans="1:19" ht="18" customHeight="1">
      <c r="A16" s="187"/>
      <c r="B16" s="200"/>
      <c r="C16" s="220"/>
      <c r="D16" s="547" t="s">
        <v>390</v>
      </c>
      <c r="E16" s="443"/>
      <c r="F16" s="220"/>
      <c r="G16" s="187"/>
      <c r="H16" s="198"/>
      <c r="I16" s="220"/>
      <c r="J16" s="195"/>
      <c r="K16" s="192"/>
      <c r="L16" s="188"/>
      <c r="M16" s="267"/>
      <c r="N16" s="190"/>
      <c r="O16" s="198"/>
      <c r="P16" s="220"/>
      <c r="Q16" s="187"/>
      <c r="R16" s="514"/>
      <c r="S16" s="220"/>
    </row>
    <row r="17" spans="1:19" ht="18" customHeight="1">
      <c r="A17" s="384" t="s">
        <v>605</v>
      </c>
      <c r="B17" s="443"/>
      <c r="C17" s="220"/>
      <c r="D17" s="187" t="s">
        <v>373</v>
      </c>
      <c r="E17" s="198"/>
      <c r="F17" s="220"/>
      <c r="G17" s="242"/>
      <c r="H17" s="198"/>
      <c r="I17" s="220"/>
      <c r="J17" s="363"/>
      <c r="K17" s="364"/>
      <c r="L17" s="366"/>
      <c r="M17" s="220"/>
      <c r="N17" s="190"/>
      <c r="O17" s="198"/>
      <c r="P17" s="220"/>
      <c r="Q17" s="499"/>
      <c r="R17" s="514"/>
      <c r="S17" s="220"/>
    </row>
    <row r="18" spans="1:19" ht="18" customHeight="1">
      <c r="A18" s="367"/>
      <c r="B18" s="352"/>
      <c r="C18" s="220"/>
      <c r="D18" s="367"/>
      <c r="E18" s="223"/>
      <c r="F18" s="220"/>
      <c r="G18" s="367"/>
      <c r="H18" s="223"/>
      <c r="I18" s="220"/>
      <c r="J18" s="225"/>
      <c r="K18" s="238"/>
      <c r="L18" s="223"/>
      <c r="M18" s="220"/>
      <c r="N18" s="226"/>
      <c r="O18" s="223"/>
      <c r="P18" s="220"/>
      <c r="Q18" s="367"/>
      <c r="R18" s="515"/>
      <c r="S18" s="220"/>
    </row>
    <row r="19" spans="1:19" ht="18" customHeight="1" thickBot="1">
      <c r="A19" s="227" t="s">
        <v>29</v>
      </c>
      <c r="B19" s="228">
        <f>SUM(B8:B18)</f>
        <v>2640</v>
      </c>
      <c r="C19" s="253">
        <f>SUM(C8:C18)</f>
        <v>0</v>
      </c>
      <c r="D19" s="227" t="s">
        <v>29</v>
      </c>
      <c r="E19" s="228">
        <f>SUM(E8:E18)</f>
        <v>4650</v>
      </c>
      <c r="F19" s="253">
        <f>SUM(F8:F18)</f>
        <v>0</v>
      </c>
      <c r="G19" s="227" t="s">
        <v>29</v>
      </c>
      <c r="H19" s="228">
        <f>SUM(H8:H18)</f>
        <v>4900</v>
      </c>
      <c r="I19" s="253">
        <f>SUM(I8:I18)</f>
        <v>0</v>
      </c>
      <c r="J19" s="230" t="s">
        <v>29</v>
      </c>
      <c r="K19" s="231"/>
      <c r="L19" s="228">
        <f>SUM(L8:L18)</f>
        <v>13570</v>
      </c>
      <c r="M19" s="253">
        <f>SUM(M8:M18)</f>
        <v>0</v>
      </c>
      <c r="N19" s="227" t="s">
        <v>29</v>
      </c>
      <c r="O19" s="228">
        <f>SUM(O8:O18)</f>
        <v>1320</v>
      </c>
      <c r="P19" s="253">
        <f>SUM(P8:P18)</f>
        <v>0</v>
      </c>
      <c r="Q19" s="227" t="s">
        <v>29</v>
      </c>
      <c r="R19" s="516">
        <f>SUM(R8:R18)</f>
        <v>1700</v>
      </c>
      <c r="S19" s="229">
        <f>SUM(S8:S18)</f>
        <v>0</v>
      </c>
    </row>
    <row r="20" ht="15" customHeight="1" thickBot="1">
      <c r="N20" s="109"/>
    </row>
    <row r="21" spans="1:19" s="7" customFormat="1" ht="17.25" customHeight="1" thickBot="1">
      <c r="A21" s="186" t="s">
        <v>639</v>
      </c>
      <c r="B21" s="116"/>
      <c r="C21" s="142" t="s">
        <v>150</v>
      </c>
      <c r="D21" s="94" t="s">
        <v>160</v>
      </c>
      <c r="E21" s="111"/>
      <c r="F21" s="96" t="s">
        <v>6</v>
      </c>
      <c r="G21" s="97">
        <f>SUM(B33,E33,H33,L33,O33,R33)</f>
        <v>15620</v>
      </c>
      <c r="H21" s="112" t="s">
        <v>7</v>
      </c>
      <c r="I21" s="117">
        <f>SUM(C33,F33,I33,M33,P33,S33)</f>
        <v>0</v>
      </c>
      <c r="J21" s="143"/>
      <c r="K21" s="181"/>
      <c r="L21" s="144"/>
      <c r="M21" s="144"/>
      <c r="N21" s="144"/>
      <c r="O21" s="144"/>
      <c r="P21" s="144"/>
      <c r="Q21" s="8"/>
      <c r="R21" s="8"/>
      <c r="S21" s="8"/>
    </row>
    <row r="22" spans="1:16" ht="5.2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9" ht="18" customHeight="1">
      <c r="A23" s="75" t="s">
        <v>9</v>
      </c>
      <c r="B23" s="76"/>
      <c r="C23" s="104"/>
      <c r="D23" s="82" t="s">
        <v>10</v>
      </c>
      <c r="E23" s="76"/>
      <c r="F23" s="104"/>
      <c r="G23" s="82" t="s">
        <v>11</v>
      </c>
      <c r="H23" s="76"/>
      <c r="I23" s="104"/>
      <c r="J23" s="82" t="s">
        <v>12</v>
      </c>
      <c r="K23" s="82"/>
      <c r="L23" s="76"/>
      <c r="M23" s="104"/>
      <c r="N23" s="82" t="s">
        <v>13</v>
      </c>
      <c r="O23" s="76"/>
      <c r="P23" s="104"/>
      <c r="Q23" s="82" t="s">
        <v>392</v>
      </c>
      <c r="R23" s="76"/>
      <c r="S23" s="104"/>
    </row>
    <row r="24" spans="1:19" s="7" customFormat="1" ht="15" customHeight="1">
      <c r="A24" s="105" t="s">
        <v>14</v>
      </c>
      <c r="B24" s="106" t="s">
        <v>16</v>
      </c>
      <c r="C24" s="108" t="s">
        <v>190</v>
      </c>
      <c r="D24" s="105" t="s">
        <v>14</v>
      </c>
      <c r="E24" s="106" t="s">
        <v>16</v>
      </c>
      <c r="F24" s="108" t="s">
        <v>190</v>
      </c>
      <c r="G24" s="105" t="s">
        <v>14</v>
      </c>
      <c r="H24" s="106" t="s">
        <v>209</v>
      </c>
      <c r="I24" s="108" t="s">
        <v>190</v>
      </c>
      <c r="J24" s="179" t="s">
        <v>14</v>
      </c>
      <c r="K24" s="180"/>
      <c r="L24" s="106" t="s">
        <v>16</v>
      </c>
      <c r="M24" s="108" t="s">
        <v>190</v>
      </c>
      <c r="N24" s="105" t="s">
        <v>14</v>
      </c>
      <c r="O24" s="106" t="s">
        <v>16</v>
      </c>
      <c r="P24" s="108" t="s">
        <v>190</v>
      </c>
      <c r="Q24" s="105" t="s">
        <v>14</v>
      </c>
      <c r="R24" s="106" t="s">
        <v>209</v>
      </c>
      <c r="S24" s="108" t="s">
        <v>190</v>
      </c>
    </row>
    <row r="25" spans="1:19" ht="18" customHeight="1">
      <c r="A25" s="187" t="s">
        <v>98</v>
      </c>
      <c r="B25" s="188">
        <v>600</v>
      </c>
      <c r="C25" s="189"/>
      <c r="D25" s="187" t="s">
        <v>198</v>
      </c>
      <c r="E25" s="188"/>
      <c r="F25" s="189"/>
      <c r="G25" s="187" t="s">
        <v>199</v>
      </c>
      <c r="H25" s="443">
        <v>1400</v>
      </c>
      <c r="I25" s="189"/>
      <c r="J25" s="191" t="s">
        <v>101</v>
      </c>
      <c r="K25" s="192" t="s">
        <v>315</v>
      </c>
      <c r="L25" s="443">
        <v>1510</v>
      </c>
      <c r="M25" s="189"/>
      <c r="N25" s="190" t="s">
        <v>101</v>
      </c>
      <c r="O25" s="443">
        <v>150</v>
      </c>
      <c r="P25" s="189"/>
      <c r="Q25" s="187" t="s">
        <v>520</v>
      </c>
      <c r="R25" s="443">
        <v>100</v>
      </c>
      <c r="S25" s="254"/>
    </row>
    <row r="26" spans="1:19" ht="18" customHeight="1">
      <c r="A26" s="384" t="s">
        <v>368</v>
      </c>
      <c r="B26" s="188">
        <v>750</v>
      </c>
      <c r="C26" s="193"/>
      <c r="D26" s="190" t="s">
        <v>199</v>
      </c>
      <c r="E26" s="188"/>
      <c r="F26" s="193"/>
      <c r="G26" s="187"/>
      <c r="H26" s="445"/>
      <c r="I26" s="193"/>
      <c r="J26" s="476" t="s">
        <v>306</v>
      </c>
      <c r="K26" s="368" t="s">
        <v>315</v>
      </c>
      <c r="L26" s="444">
        <v>6110</v>
      </c>
      <c r="M26" s="330"/>
      <c r="N26" s="477" t="s">
        <v>306</v>
      </c>
      <c r="O26" s="444">
        <v>640</v>
      </c>
      <c r="P26" s="330"/>
      <c r="Q26" s="187" t="s">
        <v>521</v>
      </c>
      <c r="R26" s="443">
        <v>300</v>
      </c>
      <c r="S26" s="267"/>
    </row>
    <row r="27" spans="1:19" ht="18" customHeight="1">
      <c r="A27" s="187"/>
      <c r="B27" s="200"/>
      <c r="C27" s="220"/>
      <c r="D27" s="187" t="s">
        <v>635</v>
      </c>
      <c r="E27" s="196">
        <v>1000</v>
      </c>
      <c r="F27" s="267"/>
      <c r="G27" s="190"/>
      <c r="H27" s="196"/>
      <c r="I27" s="267"/>
      <c r="J27" s="191"/>
      <c r="K27" s="192"/>
      <c r="L27" s="188"/>
      <c r="M27" s="267"/>
      <c r="N27" s="190"/>
      <c r="O27" s="188"/>
      <c r="P27" s="267"/>
      <c r="Q27" s="190" t="s">
        <v>522</v>
      </c>
      <c r="R27" s="523">
        <v>500</v>
      </c>
      <c r="S27" s="267"/>
    </row>
    <row r="28" spans="1:19" ht="18" customHeight="1">
      <c r="A28" s="187"/>
      <c r="B28" s="200"/>
      <c r="C28" s="220"/>
      <c r="D28" s="187" t="s">
        <v>636</v>
      </c>
      <c r="E28" s="198">
        <v>1000</v>
      </c>
      <c r="F28" s="220"/>
      <c r="G28" s="187"/>
      <c r="H28" s="198"/>
      <c r="I28" s="220"/>
      <c r="J28" s="191"/>
      <c r="K28" s="192"/>
      <c r="L28" s="369"/>
      <c r="M28" s="193"/>
      <c r="N28" s="187"/>
      <c r="O28" s="369"/>
      <c r="P28" s="193"/>
      <c r="Q28" s="187" t="s">
        <v>523</v>
      </c>
      <c r="R28" s="514">
        <v>200</v>
      </c>
      <c r="S28" s="220"/>
    </row>
    <row r="29" spans="1:19" ht="18" customHeight="1">
      <c r="A29" s="187"/>
      <c r="B29" s="200"/>
      <c r="C29" s="220"/>
      <c r="D29" s="190" t="s">
        <v>101</v>
      </c>
      <c r="E29" s="198">
        <v>160</v>
      </c>
      <c r="F29" s="220"/>
      <c r="G29" s="187"/>
      <c r="H29" s="198"/>
      <c r="I29" s="220"/>
      <c r="J29" s="191"/>
      <c r="K29" s="192"/>
      <c r="L29" s="369"/>
      <c r="M29" s="193"/>
      <c r="N29" s="187"/>
      <c r="O29" s="369"/>
      <c r="P29" s="193"/>
      <c r="Q29" s="187" t="s">
        <v>524</v>
      </c>
      <c r="R29" s="514">
        <v>250</v>
      </c>
      <c r="S29" s="220"/>
    </row>
    <row r="30" spans="1:19" ht="18" customHeight="1">
      <c r="A30" s="187"/>
      <c r="B30" s="200"/>
      <c r="C30" s="220"/>
      <c r="D30" s="477" t="s">
        <v>306</v>
      </c>
      <c r="E30" s="198">
        <v>900</v>
      </c>
      <c r="F30" s="220"/>
      <c r="G30" s="261"/>
      <c r="H30" s="198"/>
      <c r="I30" s="220"/>
      <c r="J30" s="191"/>
      <c r="K30" s="192"/>
      <c r="L30" s="369"/>
      <c r="M30" s="267"/>
      <c r="N30" s="187"/>
      <c r="O30" s="265"/>
      <c r="P30" s="220"/>
      <c r="Q30" s="187" t="s">
        <v>632</v>
      </c>
      <c r="R30" s="514">
        <v>50</v>
      </c>
      <c r="S30" s="220"/>
    </row>
    <row r="31" spans="1:19" ht="18" customHeight="1">
      <c r="A31" s="187"/>
      <c r="B31" s="200"/>
      <c r="C31" s="220"/>
      <c r="D31" s="190"/>
      <c r="E31" s="198"/>
      <c r="F31" s="220"/>
      <c r="G31" s="187" t="s">
        <v>203</v>
      </c>
      <c r="H31" s="289"/>
      <c r="I31" s="220"/>
      <c r="J31" s="239"/>
      <c r="K31" s="325"/>
      <c r="L31" s="252"/>
      <c r="M31" s="220"/>
      <c r="N31" s="240"/>
      <c r="O31" s="370"/>
      <c r="P31" s="220"/>
      <c r="Q31" s="187"/>
      <c r="R31" s="524"/>
      <c r="S31" s="220"/>
    </row>
    <row r="32" spans="1:19" ht="18" customHeight="1">
      <c r="A32" s="367"/>
      <c r="B32" s="352"/>
      <c r="C32" s="220"/>
      <c r="D32" s="367"/>
      <c r="E32" s="223"/>
      <c r="F32" s="220"/>
      <c r="G32" s="367"/>
      <c r="H32" s="223"/>
      <c r="I32" s="220"/>
      <c r="J32" s="225"/>
      <c r="K32" s="238"/>
      <c r="L32" s="223"/>
      <c r="M32" s="220"/>
      <c r="N32" s="309"/>
      <c r="O32" s="305"/>
      <c r="P32" s="220"/>
      <c r="Q32" s="367"/>
      <c r="R32" s="515"/>
      <c r="S32" s="220"/>
    </row>
    <row r="33" spans="1:19" ht="18" customHeight="1" thickBot="1">
      <c r="A33" s="227" t="s">
        <v>29</v>
      </c>
      <c r="B33" s="228">
        <f>SUM(B25:B32)</f>
        <v>1350</v>
      </c>
      <c r="C33" s="253">
        <f>SUM(C25:C32)</f>
        <v>0</v>
      </c>
      <c r="D33" s="227" t="s">
        <v>29</v>
      </c>
      <c r="E33" s="228">
        <f>SUM(E25:E32)</f>
        <v>3060</v>
      </c>
      <c r="F33" s="253">
        <f>SUM(F25:F32)</f>
        <v>0</v>
      </c>
      <c r="G33" s="227" t="s">
        <v>29</v>
      </c>
      <c r="H33" s="228">
        <f>SUM(H25:H32)</f>
        <v>1400</v>
      </c>
      <c r="I33" s="253">
        <f>SUM(I25:I32)</f>
        <v>0</v>
      </c>
      <c r="J33" s="230" t="s">
        <v>29</v>
      </c>
      <c r="K33" s="231"/>
      <c r="L33" s="228">
        <f>SUM(L25:L32)</f>
        <v>7620</v>
      </c>
      <c r="M33" s="253">
        <f>SUM(M25:M32)</f>
        <v>0</v>
      </c>
      <c r="N33" s="227" t="s">
        <v>29</v>
      </c>
      <c r="O33" s="228">
        <f>SUM(O25:O32)</f>
        <v>790</v>
      </c>
      <c r="P33" s="253">
        <f>SUM(P25:P32)</f>
        <v>0</v>
      </c>
      <c r="Q33" s="227" t="s">
        <v>29</v>
      </c>
      <c r="R33" s="516">
        <f>SUM(R25:R32)</f>
        <v>1400</v>
      </c>
      <c r="S33" s="229">
        <f>SUM(S25:S32)</f>
        <v>0</v>
      </c>
    </row>
    <row r="34" ht="15" customHeight="1" thickBot="1">
      <c r="N34" s="109"/>
    </row>
    <row r="35" spans="1:19" s="7" customFormat="1" ht="17.25" customHeight="1" thickBot="1">
      <c r="A35" s="186" t="s">
        <v>593</v>
      </c>
      <c r="B35" s="116"/>
      <c r="C35" s="142" t="s">
        <v>151</v>
      </c>
      <c r="D35" s="94" t="s">
        <v>332</v>
      </c>
      <c r="E35" s="111"/>
      <c r="F35" s="96" t="s">
        <v>6</v>
      </c>
      <c r="G35" s="97">
        <f>SUM(B44,E44,H44,L44,O44,R44)</f>
        <v>8010</v>
      </c>
      <c r="H35" s="112" t="s">
        <v>7</v>
      </c>
      <c r="I35" s="117">
        <f>SUM(C44,F44,I44,M44,P44,S44)</f>
        <v>0</v>
      </c>
      <c r="J35" s="118"/>
      <c r="K35" s="118"/>
      <c r="L35" s="145"/>
      <c r="M35" s="146"/>
      <c r="N35" s="147"/>
      <c r="O35" s="133"/>
      <c r="P35" s="133"/>
      <c r="Q35" s="8"/>
      <c r="R35" s="8"/>
      <c r="S35" s="8"/>
    </row>
    <row r="36" spans="1:16" ht="5.25" customHeight="1" thickBo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1:19" ht="18" customHeight="1">
      <c r="A37" s="75" t="s">
        <v>9</v>
      </c>
      <c r="B37" s="76"/>
      <c r="C37" s="104"/>
      <c r="D37" s="82" t="s">
        <v>10</v>
      </c>
      <c r="E37" s="76"/>
      <c r="F37" s="104"/>
      <c r="G37" s="82" t="s">
        <v>11</v>
      </c>
      <c r="H37" s="76"/>
      <c r="I37" s="104"/>
      <c r="J37" s="82" t="s">
        <v>12</v>
      </c>
      <c r="K37" s="82"/>
      <c r="L37" s="76"/>
      <c r="M37" s="104"/>
      <c r="N37" s="82" t="s">
        <v>13</v>
      </c>
      <c r="O37" s="76"/>
      <c r="P37" s="104"/>
      <c r="Q37" s="82" t="s">
        <v>392</v>
      </c>
      <c r="R37" s="76"/>
      <c r="S37" s="104"/>
    </row>
    <row r="38" spans="1:19" s="7" customFormat="1" ht="15" customHeight="1">
      <c r="A38" s="105" t="s">
        <v>14</v>
      </c>
      <c r="B38" s="106" t="s">
        <v>16</v>
      </c>
      <c r="C38" s="108" t="s">
        <v>190</v>
      </c>
      <c r="D38" s="105" t="s">
        <v>14</v>
      </c>
      <c r="E38" s="106" t="s">
        <v>16</v>
      </c>
      <c r="F38" s="108" t="s">
        <v>190</v>
      </c>
      <c r="G38" s="105" t="s">
        <v>14</v>
      </c>
      <c r="H38" s="106" t="s">
        <v>16</v>
      </c>
      <c r="I38" s="108" t="s">
        <v>190</v>
      </c>
      <c r="J38" s="179" t="s">
        <v>14</v>
      </c>
      <c r="K38" s="180"/>
      <c r="L38" s="106" t="s">
        <v>16</v>
      </c>
      <c r="M38" s="108" t="s">
        <v>190</v>
      </c>
      <c r="N38" s="105" t="s">
        <v>14</v>
      </c>
      <c r="O38" s="106" t="s">
        <v>16</v>
      </c>
      <c r="P38" s="108" t="s">
        <v>190</v>
      </c>
      <c r="Q38" s="105" t="s">
        <v>14</v>
      </c>
      <c r="R38" s="106" t="s">
        <v>16</v>
      </c>
      <c r="S38" s="108" t="s">
        <v>190</v>
      </c>
    </row>
    <row r="39" spans="1:19" ht="18" customHeight="1">
      <c r="A39" s="187" t="s">
        <v>99</v>
      </c>
      <c r="B39" s="442">
        <v>500</v>
      </c>
      <c r="C39" s="189"/>
      <c r="D39" s="434" t="s">
        <v>606</v>
      </c>
      <c r="E39" s="442">
        <v>560</v>
      </c>
      <c r="F39" s="189"/>
      <c r="G39" s="187" t="s">
        <v>336</v>
      </c>
      <c r="H39" s="442">
        <v>1000</v>
      </c>
      <c r="I39" s="189"/>
      <c r="J39" s="191" t="s">
        <v>99</v>
      </c>
      <c r="K39" s="192" t="s">
        <v>315</v>
      </c>
      <c r="L39" s="442">
        <v>2610</v>
      </c>
      <c r="M39" s="189"/>
      <c r="N39" s="187" t="s">
        <v>99</v>
      </c>
      <c r="O39" s="188">
        <v>280</v>
      </c>
      <c r="P39" s="189"/>
      <c r="Q39" s="187" t="s">
        <v>525</v>
      </c>
      <c r="R39" s="442">
        <v>50</v>
      </c>
      <c r="S39" s="254"/>
    </row>
    <row r="40" spans="1:19" ht="18" customHeight="1">
      <c r="A40" s="187"/>
      <c r="B40" s="188"/>
      <c r="C40" s="193"/>
      <c r="D40" s="187"/>
      <c r="E40" s="198"/>
      <c r="F40" s="193"/>
      <c r="G40" s="187"/>
      <c r="H40" s="198"/>
      <c r="I40" s="220"/>
      <c r="J40" s="191" t="s">
        <v>100</v>
      </c>
      <c r="K40" s="192" t="s">
        <v>315</v>
      </c>
      <c r="L40" s="443">
        <v>2220</v>
      </c>
      <c r="M40" s="193"/>
      <c r="N40" s="187"/>
      <c r="O40" s="198"/>
      <c r="P40" s="220"/>
      <c r="Q40" s="187" t="s">
        <v>526</v>
      </c>
      <c r="R40" s="514">
        <v>300</v>
      </c>
      <c r="S40" s="220"/>
    </row>
    <row r="41" spans="1:19" ht="18" customHeight="1">
      <c r="A41" s="187"/>
      <c r="B41" s="278"/>
      <c r="C41" s="267"/>
      <c r="D41" s="190"/>
      <c r="E41" s="198"/>
      <c r="F41" s="220"/>
      <c r="G41" s="190"/>
      <c r="H41" s="198"/>
      <c r="I41" s="220"/>
      <c r="J41" s="239"/>
      <c r="K41" s="192"/>
      <c r="L41" s="188"/>
      <c r="M41" s="267"/>
      <c r="N41" s="190"/>
      <c r="O41" s="198"/>
      <c r="P41" s="220"/>
      <c r="Q41" s="190" t="s">
        <v>527</v>
      </c>
      <c r="R41" s="514">
        <v>340</v>
      </c>
      <c r="S41" s="220"/>
    </row>
    <row r="42" spans="1:19" ht="18" customHeight="1">
      <c r="A42" s="187"/>
      <c r="B42" s="200"/>
      <c r="C42" s="220"/>
      <c r="D42" s="190"/>
      <c r="E42" s="198"/>
      <c r="F42" s="220"/>
      <c r="G42" s="187"/>
      <c r="H42" s="289"/>
      <c r="I42" s="220"/>
      <c r="J42" s="239"/>
      <c r="K42" s="192"/>
      <c r="L42" s="188"/>
      <c r="M42" s="267"/>
      <c r="N42" s="240"/>
      <c r="O42" s="370"/>
      <c r="P42" s="220"/>
      <c r="Q42" s="187" t="s">
        <v>528</v>
      </c>
      <c r="R42" s="524">
        <v>50</v>
      </c>
      <c r="S42" s="220"/>
    </row>
    <row r="43" spans="1:19" ht="18" customHeight="1">
      <c r="A43" s="367"/>
      <c r="B43" s="352"/>
      <c r="C43" s="220"/>
      <c r="D43" s="367"/>
      <c r="E43" s="223"/>
      <c r="F43" s="220"/>
      <c r="G43" s="371"/>
      <c r="H43" s="223"/>
      <c r="I43" s="220"/>
      <c r="J43" s="239"/>
      <c r="K43" s="192"/>
      <c r="L43" s="315"/>
      <c r="M43" s="267"/>
      <c r="N43" s="226"/>
      <c r="O43" s="223"/>
      <c r="P43" s="220"/>
      <c r="Q43" s="506" t="s">
        <v>529</v>
      </c>
      <c r="R43" s="515">
        <v>100</v>
      </c>
      <c r="S43" s="220"/>
    </row>
    <row r="44" spans="1:19" ht="18" customHeight="1" thickBot="1">
      <c r="A44" s="227" t="s">
        <v>29</v>
      </c>
      <c r="B44" s="228">
        <f>SUM(B39:B43)</f>
        <v>500</v>
      </c>
      <c r="C44" s="253">
        <f>SUM(C39:C43)</f>
        <v>0</v>
      </c>
      <c r="D44" s="227" t="s">
        <v>29</v>
      </c>
      <c r="E44" s="228">
        <f>SUM(E39:E43)</f>
        <v>560</v>
      </c>
      <c r="F44" s="253">
        <f>SUM(F39:F43)</f>
        <v>0</v>
      </c>
      <c r="G44" s="227" t="s">
        <v>29</v>
      </c>
      <c r="H44" s="228">
        <f>SUM(H39:H43)</f>
        <v>1000</v>
      </c>
      <c r="I44" s="253">
        <f>SUM(I39:I43)</f>
        <v>0</v>
      </c>
      <c r="J44" s="230" t="s">
        <v>29</v>
      </c>
      <c r="K44" s="231"/>
      <c r="L44" s="228">
        <f>SUM(L39:L43)</f>
        <v>4830</v>
      </c>
      <c r="M44" s="253">
        <f>SUM(M39:M43)</f>
        <v>0</v>
      </c>
      <c r="N44" s="227" t="s">
        <v>29</v>
      </c>
      <c r="O44" s="228">
        <f>SUM(O39:O43)</f>
        <v>280</v>
      </c>
      <c r="P44" s="253">
        <f>SUM(P39:P43)</f>
        <v>0</v>
      </c>
      <c r="Q44" s="227" t="s">
        <v>29</v>
      </c>
      <c r="R44" s="516">
        <f>SUM(R39:R43)</f>
        <v>840</v>
      </c>
      <c r="S44" s="229">
        <f>SUM(S39:S43)</f>
        <v>0</v>
      </c>
    </row>
    <row r="45" ht="15" customHeight="1" thickBot="1"/>
    <row r="46" spans="1:19" s="7" customFormat="1" ht="17.25" customHeight="1" thickBot="1">
      <c r="A46" s="186" t="s">
        <v>640</v>
      </c>
      <c r="B46" s="148"/>
      <c r="C46" s="93" t="s">
        <v>152</v>
      </c>
      <c r="D46" s="94" t="s">
        <v>172</v>
      </c>
      <c r="E46" s="111"/>
      <c r="F46" s="96" t="s">
        <v>6</v>
      </c>
      <c r="G46" s="97">
        <f>SUM(B71+E71+H71+L71+O71+R71)</f>
        <v>42510</v>
      </c>
      <c r="H46" s="112" t="s">
        <v>7</v>
      </c>
      <c r="I46" s="117">
        <f>SUM(C71+F71+I71+M71+P71+S71)</f>
        <v>0</v>
      </c>
      <c r="J46" s="118"/>
      <c r="K46" s="118"/>
      <c r="L46" s="122"/>
      <c r="M46" s="122"/>
      <c r="N46" s="129"/>
      <c r="O46" s="122"/>
      <c r="P46" s="122"/>
      <c r="Q46" s="8"/>
      <c r="R46" s="8"/>
      <c r="S46" s="8"/>
    </row>
    <row r="47" spans="1:16" ht="5.25" customHeight="1" thickBot="1">
      <c r="A47" s="131"/>
      <c r="B47" s="131"/>
      <c r="C47" s="13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</row>
    <row r="48" spans="1:19" ht="18" customHeight="1">
      <c r="A48" s="75" t="s">
        <v>9</v>
      </c>
      <c r="B48" s="76"/>
      <c r="C48" s="104"/>
      <c r="D48" s="82" t="s">
        <v>10</v>
      </c>
      <c r="E48" s="76"/>
      <c r="F48" s="104"/>
      <c r="G48" s="82" t="s">
        <v>11</v>
      </c>
      <c r="H48" s="76"/>
      <c r="I48" s="104"/>
      <c r="J48" s="82" t="s">
        <v>12</v>
      </c>
      <c r="K48" s="82"/>
      <c r="L48" s="76"/>
      <c r="M48" s="104"/>
      <c r="N48" s="82" t="s">
        <v>13</v>
      </c>
      <c r="O48" s="76"/>
      <c r="P48" s="104"/>
      <c r="Q48" s="82" t="s">
        <v>392</v>
      </c>
      <c r="R48" s="76"/>
      <c r="S48" s="104"/>
    </row>
    <row r="49" spans="1:19" s="7" customFormat="1" ht="15" customHeight="1">
      <c r="A49" s="105" t="s">
        <v>14</v>
      </c>
      <c r="B49" s="106" t="s">
        <v>16</v>
      </c>
      <c r="C49" s="108" t="s">
        <v>190</v>
      </c>
      <c r="D49" s="105" t="s">
        <v>14</v>
      </c>
      <c r="E49" s="106" t="s">
        <v>16</v>
      </c>
      <c r="F49" s="108" t="s">
        <v>190</v>
      </c>
      <c r="G49" s="105" t="s">
        <v>14</v>
      </c>
      <c r="H49" s="106" t="s">
        <v>16</v>
      </c>
      <c r="I49" s="108" t="s">
        <v>190</v>
      </c>
      <c r="J49" s="179" t="s">
        <v>14</v>
      </c>
      <c r="K49" s="180"/>
      <c r="L49" s="106" t="s">
        <v>16</v>
      </c>
      <c r="M49" s="108" t="s">
        <v>190</v>
      </c>
      <c r="N49" s="105" t="s">
        <v>14</v>
      </c>
      <c r="O49" s="106" t="s">
        <v>16</v>
      </c>
      <c r="P49" s="108" t="s">
        <v>190</v>
      </c>
      <c r="Q49" s="105" t="s">
        <v>14</v>
      </c>
      <c r="R49" s="106" t="s">
        <v>16</v>
      </c>
      <c r="S49" s="108" t="s">
        <v>190</v>
      </c>
    </row>
    <row r="50" spans="1:19" ht="18" customHeight="1">
      <c r="A50" s="187" t="s">
        <v>284</v>
      </c>
      <c r="B50" s="442">
        <v>610</v>
      </c>
      <c r="C50" s="254"/>
      <c r="D50" s="187" t="s">
        <v>103</v>
      </c>
      <c r="E50" s="442">
        <v>630</v>
      </c>
      <c r="F50" s="189"/>
      <c r="G50" s="187" t="s">
        <v>355</v>
      </c>
      <c r="H50" s="442">
        <v>1630</v>
      </c>
      <c r="I50" s="189"/>
      <c r="J50" s="191" t="s">
        <v>102</v>
      </c>
      <c r="K50" s="192" t="s">
        <v>315</v>
      </c>
      <c r="L50" s="442">
        <v>2060</v>
      </c>
      <c r="M50" s="189"/>
      <c r="N50" s="591" t="s">
        <v>104</v>
      </c>
      <c r="O50" s="442">
        <v>200</v>
      </c>
      <c r="P50" s="189"/>
      <c r="Q50" s="187" t="s">
        <v>530</v>
      </c>
      <c r="R50" s="442">
        <v>100</v>
      </c>
      <c r="S50" s="254"/>
    </row>
    <row r="51" spans="1:19" ht="18" customHeight="1">
      <c r="A51" s="287" t="s">
        <v>105</v>
      </c>
      <c r="B51" s="443">
        <v>740</v>
      </c>
      <c r="C51" s="267"/>
      <c r="D51" s="438" t="s">
        <v>607</v>
      </c>
      <c r="E51" s="443">
        <v>290</v>
      </c>
      <c r="F51" s="193"/>
      <c r="G51" s="187" t="s">
        <v>108</v>
      </c>
      <c r="H51" s="443">
        <v>1520</v>
      </c>
      <c r="I51" s="193"/>
      <c r="J51" s="191" t="s">
        <v>107</v>
      </c>
      <c r="K51" s="192" t="s">
        <v>316</v>
      </c>
      <c r="L51" s="443">
        <v>1260</v>
      </c>
      <c r="M51" s="193"/>
      <c r="N51" s="187" t="s">
        <v>102</v>
      </c>
      <c r="O51" s="443">
        <v>240</v>
      </c>
      <c r="P51" s="193"/>
      <c r="Q51" s="187" t="s">
        <v>531</v>
      </c>
      <c r="R51" s="443">
        <v>300</v>
      </c>
      <c r="S51" s="267"/>
    </row>
    <row r="52" spans="1:19" ht="18" customHeight="1">
      <c r="A52" s="187" t="s">
        <v>230</v>
      </c>
      <c r="B52" s="443">
        <v>2000</v>
      </c>
      <c r="C52" s="267"/>
      <c r="D52" s="434" t="s">
        <v>608</v>
      </c>
      <c r="E52" s="443">
        <v>190</v>
      </c>
      <c r="F52" s="193"/>
      <c r="G52" s="187" t="s">
        <v>356</v>
      </c>
      <c r="H52" s="443">
        <v>2090</v>
      </c>
      <c r="I52" s="193"/>
      <c r="J52" s="191" t="s">
        <v>109</v>
      </c>
      <c r="K52" s="192" t="s">
        <v>316</v>
      </c>
      <c r="L52" s="443">
        <v>1490</v>
      </c>
      <c r="M52" s="193"/>
      <c r="N52" s="187" t="s">
        <v>103</v>
      </c>
      <c r="O52" s="443">
        <v>330</v>
      </c>
      <c r="P52" s="193"/>
      <c r="Q52" s="187" t="s">
        <v>532</v>
      </c>
      <c r="R52" s="443">
        <v>900</v>
      </c>
      <c r="S52" s="267"/>
    </row>
    <row r="53" spans="1:19" ht="18" customHeight="1">
      <c r="A53" s="187" t="s">
        <v>110</v>
      </c>
      <c r="B53" s="443">
        <v>1610</v>
      </c>
      <c r="C53" s="267"/>
      <c r="D53" s="434" t="s">
        <v>609</v>
      </c>
      <c r="E53" s="443">
        <v>120</v>
      </c>
      <c r="F53" s="193"/>
      <c r="G53" s="187" t="s">
        <v>102</v>
      </c>
      <c r="H53" s="443">
        <v>960</v>
      </c>
      <c r="I53" s="193"/>
      <c r="J53" s="191" t="s">
        <v>251</v>
      </c>
      <c r="K53" s="192" t="s">
        <v>315</v>
      </c>
      <c r="L53" s="443">
        <v>2400</v>
      </c>
      <c r="M53" s="193"/>
      <c r="N53" s="187" t="s">
        <v>108</v>
      </c>
      <c r="O53" s="443">
        <v>180</v>
      </c>
      <c r="P53" s="193"/>
      <c r="Q53" s="187" t="s">
        <v>533</v>
      </c>
      <c r="R53" s="443">
        <v>350</v>
      </c>
      <c r="S53" s="267"/>
    </row>
    <row r="54" spans="1:19" ht="18" customHeight="1">
      <c r="A54" s="187" t="s">
        <v>103</v>
      </c>
      <c r="B54" s="443">
        <v>590</v>
      </c>
      <c r="C54" s="267"/>
      <c r="D54" s="432" t="s">
        <v>610</v>
      </c>
      <c r="E54" s="444">
        <v>110</v>
      </c>
      <c r="F54" s="330"/>
      <c r="G54" s="190" t="s">
        <v>103</v>
      </c>
      <c r="H54" s="443">
        <v>880</v>
      </c>
      <c r="I54" s="193"/>
      <c r="J54" s="195" t="s">
        <v>104</v>
      </c>
      <c r="K54" s="192" t="s">
        <v>316</v>
      </c>
      <c r="L54" s="443">
        <v>1900</v>
      </c>
      <c r="M54" s="193"/>
      <c r="N54" s="187" t="s">
        <v>252</v>
      </c>
      <c r="O54" s="443">
        <v>160</v>
      </c>
      <c r="P54" s="193"/>
      <c r="Q54" s="190" t="s">
        <v>534</v>
      </c>
      <c r="R54" s="443">
        <v>100</v>
      </c>
      <c r="S54" s="267"/>
    </row>
    <row r="55" spans="1:19" ht="18" customHeight="1">
      <c r="A55" s="201"/>
      <c r="B55" s="369"/>
      <c r="C55" s="267"/>
      <c r="D55" s="542" t="s">
        <v>611</v>
      </c>
      <c r="E55" s="444">
        <v>270</v>
      </c>
      <c r="F55" s="330"/>
      <c r="G55" s="190"/>
      <c r="H55" s="443"/>
      <c r="I55" s="193"/>
      <c r="J55" s="191" t="s">
        <v>108</v>
      </c>
      <c r="K55" s="192" t="s">
        <v>316</v>
      </c>
      <c r="L55" s="443">
        <v>3180</v>
      </c>
      <c r="M55" s="193"/>
      <c r="N55" s="187" t="s">
        <v>105</v>
      </c>
      <c r="O55" s="443">
        <v>120</v>
      </c>
      <c r="P55" s="193"/>
      <c r="Q55" s="190" t="s">
        <v>535</v>
      </c>
      <c r="R55" s="443">
        <v>350</v>
      </c>
      <c r="S55" s="267"/>
    </row>
    <row r="56" spans="1:19" ht="18" customHeight="1">
      <c r="A56" s="187"/>
      <c r="B56" s="233"/>
      <c r="C56" s="426"/>
      <c r="D56" s="187" t="s">
        <v>612</v>
      </c>
      <c r="E56" s="443">
        <v>370</v>
      </c>
      <c r="F56" s="193"/>
      <c r="G56" s="187"/>
      <c r="H56" s="188"/>
      <c r="I56" s="267"/>
      <c r="J56" s="191" t="s">
        <v>178</v>
      </c>
      <c r="K56" s="192" t="s">
        <v>316</v>
      </c>
      <c r="L56" s="443">
        <v>1760</v>
      </c>
      <c r="M56" s="193"/>
      <c r="N56" s="232" t="s">
        <v>168</v>
      </c>
      <c r="O56" s="443">
        <v>50</v>
      </c>
      <c r="P56" s="193"/>
      <c r="Q56" s="187" t="s">
        <v>536</v>
      </c>
      <c r="R56" s="444">
        <v>300</v>
      </c>
      <c r="S56" s="267"/>
    </row>
    <row r="57" spans="1:19" ht="18" customHeight="1">
      <c r="A57" s="201"/>
      <c r="B57" s="369"/>
      <c r="C57" s="267"/>
      <c r="D57" s="438" t="s">
        <v>251</v>
      </c>
      <c r="E57" s="443">
        <v>460</v>
      </c>
      <c r="F57" s="193"/>
      <c r="G57" s="187"/>
      <c r="H57" s="188"/>
      <c r="I57" s="267"/>
      <c r="J57" s="191" t="s">
        <v>105</v>
      </c>
      <c r="K57" s="192" t="s">
        <v>316</v>
      </c>
      <c r="L57" s="443">
        <v>2320</v>
      </c>
      <c r="M57" s="193"/>
      <c r="N57" s="187" t="s">
        <v>109</v>
      </c>
      <c r="O57" s="443">
        <v>140</v>
      </c>
      <c r="P57" s="193"/>
      <c r="Q57" s="187" t="s">
        <v>537</v>
      </c>
      <c r="R57" s="444">
        <v>150</v>
      </c>
      <c r="S57" s="267"/>
    </row>
    <row r="58" spans="1:19" ht="18" customHeight="1">
      <c r="A58" s="287"/>
      <c r="B58" s="372"/>
      <c r="C58" s="220"/>
      <c r="D58" s="438" t="s">
        <v>613</v>
      </c>
      <c r="E58" s="443">
        <v>210</v>
      </c>
      <c r="F58" s="193"/>
      <c r="G58" s="190"/>
      <c r="H58" s="188"/>
      <c r="I58" s="267"/>
      <c r="J58" s="262" t="s">
        <v>168</v>
      </c>
      <c r="K58" s="249" t="s">
        <v>316</v>
      </c>
      <c r="L58" s="443">
        <v>1240</v>
      </c>
      <c r="M58" s="193"/>
      <c r="N58" s="187" t="s">
        <v>112</v>
      </c>
      <c r="O58" s="443">
        <v>90</v>
      </c>
      <c r="P58" s="193"/>
      <c r="Q58" s="190" t="s">
        <v>538</v>
      </c>
      <c r="R58" s="444">
        <v>50</v>
      </c>
      <c r="S58" s="267"/>
    </row>
    <row r="59" spans="1:19" ht="18" customHeight="1">
      <c r="A59" s="287"/>
      <c r="B59" s="372"/>
      <c r="C59" s="220"/>
      <c r="D59" s="190" t="s">
        <v>614</v>
      </c>
      <c r="E59" s="443">
        <v>150</v>
      </c>
      <c r="F59" s="193"/>
      <c r="G59" s="187"/>
      <c r="H59" s="188"/>
      <c r="I59" s="267"/>
      <c r="J59" s="191" t="s">
        <v>195</v>
      </c>
      <c r="K59" s="192" t="s">
        <v>315</v>
      </c>
      <c r="L59" s="443">
        <v>980</v>
      </c>
      <c r="M59" s="193"/>
      <c r="N59" s="187" t="s">
        <v>220</v>
      </c>
      <c r="O59" s="443">
        <v>150</v>
      </c>
      <c r="P59" s="193"/>
      <c r="Q59" s="187" t="s">
        <v>539</v>
      </c>
      <c r="R59" s="444">
        <v>200</v>
      </c>
      <c r="S59" s="267"/>
    </row>
    <row r="60" spans="1:19" ht="18" customHeight="1">
      <c r="A60" s="287"/>
      <c r="B60" s="372"/>
      <c r="C60" s="220"/>
      <c r="D60" s="434" t="s">
        <v>615</v>
      </c>
      <c r="E60" s="444">
        <v>90</v>
      </c>
      <c r="F60" s="330"/>
      <c r="G60" s="287"/>
      <c r="H60" s="369"/>
      <c r="I60" s="267"/>
      <c r="J60" s="191" t="s">
        <v>179</v>
      </c>
      <c r="K60" s="192" t="s">
        <v>316</v>
      </c>
      <c r="L60" s="443">
        <v>3140</v>
      </c>
      <c r="M60" s="193"/>
      <c r="N60" s="591" t="s">
        <v>381</v>
      </c>
      <c r="O60" s="471"/>
      <c r="P60" s="220"/>
      <c r="Q60" s="287" t="s">
        <v>540</v>
      </c>
      <c r="R60" s="444">
        <v>200</v>
      </c>
      <c r="S60" s="267"/>
    </row>
    <row r="61" spans="1:19" ht="18" customHeight="1">
      <c r="A61" s="428"/>
      <c r="B61" s="373"/>
      <c r="C61" s="220"/>
      <c r="D61" s="187"/>
      <c r="E61" s="188"/>
      <c r="F61" s="267"/>
      <c r="G61" s="287"/>
      <c r="H61" s="196"/>
      <c r="I61" s="267"/>
      <c r="J61" s="191"/>
      <c r="K61" s="192"/>
      <c r="L61" s="196"/>
      <c r="M61" s="267"/>
      <c r="N61" s="187"/>
      <c r="O61" s="369"/>
      <c r="P61" s="267"/>
      <c r="Q61" s="287" t="s">
        <v>541</v>
      </c>
      <c r="R61" s="523">
        <v>0</v>
      </c>
      <c r="S61" s="267"/>
    </row>
    <row r="62" spans="1:19" ht="18" customHeight="1">
      <c r="A62" s="187"/>
      <c r="B62" s="373"/>
      <c r="C62" s="220"/>
      <c r="D62" s="187"/>
      <c r="E62" s="198"/>
      <c r="F62" s="220"/>
      <c r="G62" s="187"/>
      <c r="H62" s="196"/>
      <c r="I62" s="267"/>
      <c r="J62" s="191"/>
      <c r="K62" s="192"/>
      <c r="L62" s="198"/>
      <c r="M62" s="220"/>
      <c r="N62" s="187"/>
      <c r="O62" s="198"/>
      <c r="P62" s="267"/>
      <c r="Q62" s="547" t="s">
        <v>633</v>
      </c>
      <c r="R62" s="523">
        <v>150</v>
      </c>
      <c r="S62" s="267"/>
    </row>
    <row r="63" spans="1:19" ht="18" customHeight="1">
      <c r="A63" s="287"/>
      <c r="B63" s="200"/>
      <c r="C63" s="220"/>
      <c r="D63" s="187"/>
      <c r="E63" s="233"/>
      <c r="F63" s="272"/>
      <c r="G63" s="187"/>
      <c r="H63" s="198"/>
      <c r="I63" s="220"/>
      <c r="J63" s="195"/>
      <c r="K63" s="192"/>
      <c r="L63" s="233"/>
      <c r="M63" s="193"/>
      <c r="N63" s="187"/>
      <c r="O63" s="233"/>
      <c r="P63" s="193"/>
      <c r="Q63" s="187" t="s">
        <v>542</v>
      </c>
      <c r="R63" s="514">
        <v>200</v>
      </c>
      <c r="S63" s="220"/>
    </row>
    <row r="64" spans="1:19" ht="18" customHeight="1">
      <c r="A64" s="187"/>
      <c r="B64" s="200"/>
      <c r="C64" s="220"/>
      <c r="D64" s="232"/>
      <c r="E64" s="265"/>
      <c r="F64" s="220"/>
      <c r="G64" s="190"/>
      <c r="H64" s="198"/>
      <c r="I64" s="220"/>
      <c r="J64" s="191"/>
      <c r="K64" s="192"/>
      <c r="L64" s="233"/>
      <c r="M64" s="193"/>
      <c r="N64" s="187"/>
      <c r="O64" s="233"/>
      <c r="P64" s="193"/>
      <c r="Q64" s="190" t="s">
        <v>543</v>
      </c>
      <c r="R64" s="514">
        <v>150</v>
      </c>
      <c r="S64" s="220"/>
    </row>
    <row r="65" spans="1:19" ht="18" customHeight="1">
      <c r="A65" s="187"/>
      <c r="B65" s="200"/>
      <c r="C65" s="220"/>
      <c r="D65" s="187"/>
      <c r="E65" s="265"/>
      <c r="F65" s="220"/>
      <c r="G65" s="287"/>
      <c r="H65" s="198"/>
      <c r="I65" s="220"/>
      <c r="J65" s="191"/>
      <c r="K65" s="192"/>
      <c r="L65" s="233"/>
      <c r="M65" s="193"/>
      <c r="N65" s="187"/>
      <c r="O65" s="198"/>
      <c r="P65" s="220"/>
      <c r="Q65" s="465" t="s">
        <v>630</v>
      </c>
      <c r="R65" s="514">
        <v>100</v>
      </c>
      <c r="S65" s="220"/>
    </row>
    <row r="66" spans="1:19" ht="18" customHeight="1">
      <c r="A66" s="187"/>
      <c r="B66" s="200"/>
      <c r="C66" s="220"/>
      <c r="D66" s="232"/>
      <c r="E66" s="265"/>
      <c r="F66" s="220"/>
      <c r="G66" s="287"/>
      <c r="H66" s="198"/>
      <c r="I66" s="220"/>
      <c r="J66" s="191"/>
      <c r="K66" s="192"/>
      <c r="L66" s="198"/>
      <c r="M66" s="267"/>
      <c r="N66" s="187"/>
      <c r="O66" s="198"/>
      <c r="P66" s="220"/>
      <c r="Q66" s="287"/>
      <c r="R66" s="514"/>
      <c r="S66" s="220"/>
    </row>
    <row r="67" spans="1:19" ht="18" customHeight="1">
      <c r="A67" s="187"/>
      <c r="B67" s="200"/>
      <c r="C67" s="220"/>
      <c r="D67" s="187"/>
      <c r="E67" s="198"/>
      <c r="F67" s="220"/>
      <c r="G67" s="287"/>
      <c r="H67" s="198"/>
      <c r="I67" s="220"/>
      <c r="J67" s="191"/>
      <c r="K67" s="192"/>
      <c r="L67" s="198"/>
      <c r="M67" s="220"/>
      <c r="N67" s="187"/>
      <c r="O67" s="198"/>
      <c r="P67" s="220"/>
      <c r="Q67" s="287"/>
      <c r="R67" s="514"/>
      <c r="S67" s="220"/>
    </row>
    <row r="68" spans="1:19" ht="18" customHeight="1">
      <c r="A68" s="187"/>
      <c r="B68" s="200"/>
      <c r="C68" s="220"/>
      <c r="D68" s="190"/>
      <c r="E68" s="198"/>
      <c r="F68" s="220"/>
      <c r="G68" s="287"/>
      <c r="H68" s="198"/>
      <c r="I68" s="220"/>
      <c r="J68" s="255"/>
      <c r="K68" s="192"/>
      <c r="L68" s="198"/>
      <c r="M68" s="220"/>
      <c r="N68" s="187"/>
      <c r="O68" s="198"/>
      <c r="P68" s="220"/>
      <c r="Q68" s="287"/>
      <c r="R68" s="514"/>
      <c r="S68" s="220"/>
    </row>
    <row r="69" spans="1:19" ht="18" customHeight="1">
      <c r="A69" s="187"/>
      <c r="B69" s="200"/>
      <c r="C69" s="220"/>
      <c r="D69" s="232"/>
      <c r="E69" s="198"/>
      <c r="F69" s="220"/>
      <c r="G69" s="187" t="s">
        <v>110</v>
      </c>
      <c r="H69" s="198"/>
      <c r="I69" s="220"/>
      <c r="J69" s="374"/>
      <c r="K69" s="219"/>
      <c r="L69" s="198"/>
      <c r="M69" s="220"/>
      <c r="N69" s="375"/>
      <c r="O69" s="198"/>
      <c r="P69" s="220"/>
      <c r="Q69" s="187"/>
      <c r="R69" s="514"/>
      <c r="S69" s="220"/>
    </row>
    <row r="70" spans="1:19" ht="18" customHeight="1">
      <c r="A70" s="367"/>
      <c r="B70" s="352"/>
      <c r="C70" s="220"/>
      <c r="D70" s="367"/>
      <c r="E70" s="223"/>
      <c r="F70" s="220"/>
      <c r="G70" s="310"/>
      <c r="H70" s="223"/>
      <c r="I70" s="220"/>
      <c r="J70" s="225"/>
      <c r="K70" s="238"/>
      <c r="L70" s="223"/>
      <c r="M70" s="220"/>
      <c r="N70" s="310"/>
      <c r="O70" s="223"/>
      <c r="P70" s="220"/>
      <c r="Q70" s="310"/>
      <c r="R70" s="515"/>
      <c r="S70" s="220"/>
    </row>
    <row r="71" spans="1:19" ht="18" customHeight="1" thickBot="1">
      <c r="A71" s="227" t="s">
        <v>29</v>
      </c>
      <c r="B71" s="228">
        <f>SUM(B50:B70)</f>
        <v>5550</v>
      </c>
      <c r="C71" s="376">
        <f>SUM(C50:C70)</f>
        <v>0</v>
      </c>
      <c r="D71" s="227" t="s">
        <v>29</v>
      </c>
      <c r="E71" s="228">
        <f>SUM(E50:E70)</f>
        <v>2890</v>
      </c>
      <c r="F71" s="376">
        <f>SUM(F50:F70)</f>
        <v>0</v>
      </c>
      <c r="G71" s="227" t="s">
        <v>29</v>
      </c>
      <c r="H71" s="228">
        <f>SUM(H50:H70)</f>
        <v>7080</v>
      </c>
      <c r="I71" s="376">
        <f>SUM(I50:I70)</f>
        <v>0</v>
      </c>
      <c r="J71" s="230" t="s">
        <v>29</v>
      </c>
      <c r="K71" s="231"/>
      <c r="L71" s="228">
        <f>SUM(L50:L70)</f>
        <v>21730</v>
      </c>
      <c r="M71" s="376">
        <f>SUM(M50:M70)</f>
        <v>0</v>
      </c>
      <c r="N71" s="227" t="s">
        <v>29</v>
      </c>
      <c r="O71" s="228">
        <f>SUM(O50:O70)</f>
        <v>1660</v>
      </c>
      <c r="P71" s="377">
        <f>SUM(P50:P70)</f>
        <v>0</v>
      </c>
      <c r="Q71" s="227" t="s">
        <v>29</v>
      </c>
      <c r="R71" s="516">
        <f>SUM(R50:R70)</f>
        <v>3600</v>
      </c>
      <c r="S71" s="377">
        <f>SUM(S50:S70)</f>
        <v>0</v>
      </c>
    </row>
    <row r="72" ht="13.5"/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94" dxfId="413" operator="greaterThan" stopIfTrue="1">
      <formula>B8</formula>
    </cfRule>
  </conditionalFormatting>
  <conditionalFormatting sqref="I8">
    <cfRule type="cellIs" priority="93" dxfId="413" operator="greaterThan" stopIfTrue="1">
      <formula>H8</formula>
    </cfRule>
  </conditionalFormatting>
  <conditionalFormatting sqref="M8">
    <cfRule type="cellIs" priority="92" dxfId="413" operator="greaterThan" stopIfTrue="1">
      <formula>L8</formula>
    </cfRule>
  </conditionalFormatting>
  <conditionalFormatting sqref="P8">
    <cfRule type="cellIs" priority="91" dxfId="413" operator="greaterThan" stopIfTrue="1">
      <formula>O8</formula>
    </cfRule>
  </conditionalFormatting>
  <conditionalFormatting sqref="C25">
    <cfRule type="cellIs" priority="90" dxfId="413" operator="greaterThan" stopIfTrue="1">
      <formula>B25</formula>
    </cfRule>
  </conditionalFormatting>
  <conditionalFormatting sqref="F25">
    <cfRule type="cellIs" priority="89" dxfId="413" operator="greaterThan" stopIfTrue="1">
      <formula>E25</formula>
    </cfRule>
  </conditionalFormatting>
  <conditionalFormatting sqref="M28">
    <cfRule type="cellIs" priority="87" dxfId="413" operator="greaterThan" stopIfTrue="1">
      <formula>L28</formula>
    </cfRule>
  </conditionalFormatting>
  <conditionalFormatting sqref="P28">
    <cfRule type="cellIs" priority="86" dxfId="413" operator="greaterThan" stopIfTrue="1">
      <formula>O28</formula>
    </cfRule>
  </conditionalFormatting>
  <conditionalFormatting sqref="C39">
    <cfRule type="cellIs" priority="85" dxfId="413" operator="greaterThan" stopIfTrue="1">
      <formula>B39</formula>
    </cfRule>
  </conditionalFormatting>
  <conditionalFormatting sqref="F39">
    <cfRule type="cellIs" priority="84" dxfId="413" operator="greaterThan" stopIfTrue="1">
      <formula>E39</formula>
    </cfRule>
  </conditionalFormatting>
  <conditionalFormatting sqref="I39">
    <cfRule type="cellIs" priority="83" dxfId="413" operator="greaterThan" stopIfTrue="1">
      <formula>H39</formula>
    </cfRule>
  </conditionalFormatting>
  <conditionalFormatting sqref="M39">
    <cfRule type="cellIs" priority="82" dxfId="413" operator="greaterThan" stopIfTrue="1">
      <formula>L39</formula>
    </cfRule>
  </conditionalFormatting>
  <conditionalFormatting sqref="P39">
    <cfRule type="cellIs" priority="81" dxfId="413" operator="greaterThan" stopIfTrue="1">
      <formula>O39</formula>
    </cfRule>
  </conditionalFormatting>
  <conditionalFormatting sqref="C50">
    <cfRule type="cellIs" priority="80" dxfId="413" operator="greaterThan" stopIfTrue="1">
      <formula>B50</formula>
    </cfRule>
  </conditionalFormatting>
  <conditionalFormatting sqref="F50">
    <cfRule type="cellIs" priority="79" dxfId="413" operator="greaterThan" stopIfTrue="1">
      <formula>E50</formula>
    </cfRule>
  </conditionalFormatting>
  <conditionalFormatting sqref="I50">
    <cfRule type="cellIs" priority="78" dxfId="413" operator="greaterThan" stopIfTrue="1">
      <formula>H50</formula>
    </cfRule>
  </conditionalFormatting>
  <conditionalFormatting sqref="M50">
    <cfRule type="cellIs" priority="77" dxfId="413" operator="greaterThan" stopIfTrue="1">
      <formula>L50</formula>
    </cfRule>
  </conditionalFormatting>
  <conditionalFormatting sqref="P50">
    <cfRule type="cellIs" priority="76" dxfId="413" operator="greaterThan" stopIfTrue="1">
      <formula>O50</formula>
    </cfRule>
  </conditionalFormatting>
  <conditionalFormatting sqref="C9:C10">
    <cfRule type="cellIs" priority="75" dxfId="413" operator="greaterThan" stopIfTrue="1">
      <formula>B9</formula>
    </cfRule>
  </conditionalFormatting>
  <conditionalFormatting sqref="F9">
    <cfRule type="cellIs" priority="73" dxfId="413" operator="greaterThan" stopIfTrue="1">
      <formula>E9</formula>
    </cfRule>
  </conditionalFormatting>
  <conditionalFormatting sqref="F10">
    <cfRule type="cellIs" priority="72" dxfId="413" operator="greaterThan" stopIfTrue="1">
      <formula>E10</formula>
    </cfRule>
  </conditionalFormatting>
  <conditionalFormatting sqref="I9:I10">
    <cfRule type="cellIs" priority="71" dxfId="413" operator="greaterThan" stopIfTrue="1">
      <formula>H9</formula>
    </cfRule>
  </conditionalFormatting>
  <conditionalFormatting sqref="M9:M13">
    <cfRule type="cellIs" priority="70" dxfId="413" operator="greaterThan" stopIfTrue="1">
      <formula>L9</formula>
    </cfRule>
  </conditionalFormatting>
  <conditionalFormatting sqref="P9:P12">
    <cfRule type="cellIs" priority="69" dxfId="413" operator="greaterThan" stopIfTrue="1">
      <formula>O9</formula>
    </cfRule>
  </conditionalFormatting>
  <conditionalFormatting sqref="C26">
    <cfRule type="cellIs" priority="68" dxfId="413" operator="greaterThan" stopIfTrue="1">
      <formula>B26</formula>
    </cfRule>
  </conditionalFormatting>
  <conditionalFormatting sqref="F26">
    <cfRule type="cellIs" priority="67" dxfId="413" operator="greaterThan" stopIfTrue="1">
      <formula>E26</formula>
    </cfRule>
  </conditionalFormatting>
  <conditionalFormatting sqref="I26">
    <cfRule type="cellIs" priority="66" dxfId="413" operator="greaterThan" stopIfTrue="1">
      <formula>H26</formula>
    </cfRule>
  </conditionalFormatting>
  <conditionalFormatting sqref="C40">
    <cfRule type="cellIs" priority="63" dxfId="413" operator="greaterThan" stopIfTrue="1">
      <formula>B40</formula>
    </cfRule>
  </conditionalFormatting>
  <conditionalFormatting sqref="F40">
    <cfRule type="cellIs" priority="62" dxfId="413" operator="greaterThan" stopIfTrue="1">
      <formula>E40</formula>
    </cfRule>
  </conditionalFormatting>
  <conditionalFormatting sqref="M40">
    <cfRule type="cellIs" priority="61" dxfId="413" operator="greaterThan" stopIfTrue="1">
      <formula>L40</formula>
    </cfRule>
  </conditionalFormatting>
  <conditionalFormatting sqref="I51:I55">
    <cfRule type="cellIs" priority="58" dxfId="413" operator="greaterThan" stopIfTrue="1">
      <formula>H51</formula>
    </cfRule>
  </conditionalFormatting>
  <conditionalFormatting sqref="C8">
    <cfRule type="cellIs" priority="55" dxfId="413" operator="greaterThan" stopIfTrue="1">
      <formula>B8</formula>
    </cfRule>
  </conditionalFormatting>
  <conditionalFormatting sqref="B10">
    <cfRule type="cellIs" priority="54" dxfId="413" operator="greaterThan" stopIfTrue="1">
      <formula>A10</formula>
    </cfRule>
  </conditionalFormatting>
  <conditionalFormatting sqref="B8">
    <cfRule type="cellIs" priority="53" dxfId="413" operator="greaterThan" stopIfTrue="1">
      <formula>A8</formula>
    </cfRule>
  </conditionalFormatting>
  <conditionalFormatting sqref="H8">
    <cfRule type="cellIs" priority="49" dxfId="413" operator="greaterThan" stopIfTrue="1">
      <formula>G8</formula>
    </cfRule>
  </conditionalFormatting>
  <conditionalFormatting sqref="H9:H10">
    <cfRule type="cellIs" priority="48" dxfId="413" operator="greaterThan" stopIfTrue="1">
      <formula>G9</formula>
    </cfRule>
  </conditionalFormatting>
  <conditionalFormatting sqref="L8">
    <cfRule type="cellIs" priority="47" dxfId="413" operator="greaterThan" stopIfTrue="1">
      <formula>K8</formula>
    </cfRule>
  </conditionalFormatting>
  <conditionalFormatting sqref="L9:L13">
    <cfRule type="cellIs" priority="46" dxfId="413" operator="greaterThan" stopIfTrue="1">
      <formula>K9</formula>
    </cfRule>
  </conditionalFormatting>
  <conditionalFormatting sqref="O8">
    <cfRule type="cellIs" priority="45" dxfId="413" operator="greaterThan" stopIfTrue="1">
      <formula>N8</formula>
    </cfRule>
  </conditionalFormatting>
  <conditionalFormatting sqref="O9:O12">
    <cfRule type="cellIs" priority="44" dxfId="413" operator="greaterThan" stopIfTrue="1">
      <formula>N9</formula>
    </cfRule>
  </conditionalFormatting>
  <conditionalFormatting sqref="H26">
    <cfRule type="cellIs" priority="43" dxfId="413" operator="greaterThan" stopIfTrue="1">
      <formula>G26</formula>
    </cfRule>
  </conditionalFormatting>
  <conditionalFormatting sqref="L25">
    <cfRule type="cellIs" priority="42" dxfId="413" operator="greaterThan" stopIfTrue="1">
      <formula>K25</formula>
    </cfRule>
  </conditionalFormatting>
  <conditionalFormatting sqref="O25">
    <cfRule type="cellIs" priority="41" dxfId="413" operator="greaterThan" stopIfTrue="1">
      <formula>N25</formula>
    </cfRule>
  </conditionalFormatting>
  <conditionalFormatting sqref="B39">
    <cfRule type="cellIs" priority="40" dxfId="413" operator="greaterThan" stopIfTrue="1">
      <formula>A39</formula>
    </cfRule>
  </conditionalFormatting>
  <conditionalFormatting sqref="E39">
    <cfRule type="cellIs" priority="39" dxfId="413" operator="greaterThan" stopIfTrue="1">
      <formula>D39</formula>
    </cfRule>
  </conditionalFormatting>
  <conditionalFormatting sqref="H39">
    <cfRule type="cellIs" priority="38" dxfId="413" operator="greaterThan" stopIfTrue="1">
      <formula>G39</formula>
    </cfRule>
  </conditionalFormatting>
  <conditionalFormatting sqref="L39">
    <cfRule type="cellIs" priority="37" dxfId="413" operator="greaterThan" stopIfTrue="1">
      <formula>K39</formula>
    </cfRule>
  </conditionalFormatting>
  <conditionalFormatting sqref="L40">
    <cfRule type="cellIs" priority="36" dxfId="413" operator="greaterThan" stopIfTrue="1">
      <formula>K40</formula>
    </cfRule>
  </conditionalFormatting>
  <conditionalFormatting sqref="B51:B54">
    <cfRule type="cellIs" priority="35" dxfId="413" operator="greaterThan" stopIfTrue="1">
      <formula>A51</formula>
    </cfRule>
  </conditionalFormatting>
  <conditionalFormatting sqref="B50">
    <cfRule type="cellIs" priority="34" dxfId="413" operator="greaterThan" stopIfTrue="1">
      <formula>A50</formula>
    </cfRule>
  </conditionalFormatting>
  <conditionalFormatting sqref="E56:E59 E51:E53">
    <cfRule type="cellIs" priority="33" dxfId="413" operator="greaterThan" stopIfTrue="1">
      <formula>D51</formula>
    </cfRule>
  </conditionalFormatting>
  <conditionalFormatting sqref="E50">
    <cfRule type="cellIs" priority="32" dxfId="413" operator="greaterThan" stopIfTrue="1">
      <formula>D50</formula>
    </cfRule>
  </conditionalFormatting>
  <conditionalFormatting sqref="L51:L60">
    <cfRule type="cellIs" priority="29" dxfId="413" operator="greaterThan" stopIfTrue="1">
      <formula>K51</formula>
    </cfRule>
  </conditionalFormatting>
  <conditionalFormatting sqref="L50">
    <cfRule type="cellIs" priority="28" dxfId="413" operator="greaterThan" stopIfTrue="1">
      <formula>K50</formula>
    </cfRule>
  </conditionalFormatting>
  <conditionalFormatting sqref="O51:O60">
    <cfRule type="cellIs" priority="27" dxfId="413" operator="greaterThan" stopIfTrue="1">
      <formula>N51</formula>
    </cfRule>
  </conditionalFormatting>
  <conditionalFormatting sqref="O50">
    <cfRule type="cellIs" priority="26" dxfId="413" operator="greaterThan" stopIfTrue="1">
      <formula>N50</formula>
    </cfRule>
  </conditionalFormatting>
  <conditionalFormatting sqref="I25">
    <cfRule type="cellIs" priority="25" dxfId="413" operator="greaterThan" stopIfTrue="1">
      <formula>H25</formula>
    </cfRule>
  </conditionalFormatting>
  <conditionalFormatting sqref="H25">
    <cfRule type="cellIs" priority="24" dxfId="413" operator="greaterThan" stopIfTrue="1">
      <formula>G25</formula>
    </cfRule>
  </conditionalFormatting>
  <conditionalFormatting sqref="H50">
    <cfRule type="cellIs" priority="23" dxfId="413" operator="greaterThan" stopIfTrue="1">
      <formula>G50</formula>
    </cfRule>
  </conditionalFormatting>
  <conditionalFormatting sqref="H51:H55">
    <cfRule type="cellIs" priority="22" dxfId="413" operator="greaterThan" stopIfTrue="1">
      <formula>G51</formula>
    </cfRule>
  </conditionalFormatting>
  <conditionalFormatting sqref="E8">
    <cfRule type="cellIs" priority="21" dxfId="413" operator="greaterThan" stopIfTrue="1">
      <formula>D8</formula>
    </cfRule>
  </conditionalFormatting>
  <conditionalFormatting sqref="E9:E12">
    <cfRule type="cellIs" priority="20" dxfId="413" operator="greaterThan" stopIfTrue="1">
      <formula>D9</formula>
    </cfRule>
  </conditionalFormatting>
  <conditionalFormatting sqref="S8">
    <cfRule type="cellIs" priority="18" dxfId="413" operator="greaterThan" stopIfTrue="1">
      <formula>R8</formula>
    </cfRule>
  </conditionalFormatting>
  <conditionalFormatting sqref="S9:S10">
    <cfRule type="cellIs" priority="17" dxfId="413" operator="greaterThan" stopIfTrue="1">
      <formula>R9</formula>
    </cfRule>
  </conditionalFormatting>
  <conditionalFormatting sqref="R8">
    <cfRule type="cellIs" priority="16" dxfId="413" operator="greaterThan" stopIfTrue="1">
      <formula>Q8</formula>
    </cfRule>
  </conditionalFormatting>
  <conditionalFormatting sqref="R9:R10">
    <cfRule type="cellIs" priority="15" dxfId="413" operator="greaterThan" stopIfTrue="1">
      <formula>Q9</formula>
    </cfRule>
  </conditionalFormatting>
  <conditionalFormatting sqref="S26">
    <cfRule type="cellIs" priority="14" dxfId="413" operator="greaterThan" stopIfTrue="1">
      <formula>R26</formula>
    </cfRule>
  </conditionalFormatting>
  <conditionalFormatting sqref="R26">
    <cfRule type="cellIs" priority="13" dxfId="413" operator="greaterThan" stopIfTrue="1">
      <formula>Q26</formula>
    </cfRule>
  </conditionalFormatting>
  <conditionalFormatting sqref="S25">
    <cfRule type="cellIs" priority="12" dxfId="413" operator="greaterThan" stopIfTrue="1">
      <formula>R25</formula>
    </cfRule>
  </conditionalFormatting>
  <conditionalFormatting sqref="R25">
    <cfRule type="cellIs" priority="11" dxfId="413" operator="greaterThan" stopIfTrue="1">
      <formula>Q25</formula>
    </cfRule>
  </conditionalFormatting>
  <conditionalFormatting sqref="S39">
    <cfRule type="cellIs" priority="10" dxfId="413" operator="greaterThan" stopIfTrue="1">
      <formula>R39</formula>
    </cfRule>
  </conditionalFormatting>
  <conditionalFormatting sqref="R39">
    <cfRule type="cellIs" priority="9" dxfId="413" operator="greaterThan" stopIfTrue="1">
      <formula>Q39</formula>
    </cfRule>
  </conditionalFormatting>
  <conditionalFormatting sqref="S50">
    <cfRule type="cellIs" priority="8" dxfId="413" operator="greaterThan" stopIfTrue="1">
      <formula>R50</formula>
    </cfRule>
  </conditionalFormatting>
  <conditionalFormatting sqref="S51:S55">
    <cfRule type="cellIs" priority="7" dxfId="413" operator="greaterThan" stopIfTrue="1">
      <formula>R51</formula>
    </cfRule>
  </conditionalFormatting>
  <conditionalFormatting sqref="R50">
    <cfRule type="cellIs" priority="6" dxfId="413" operator="greaterThan" stopIfTrue="1">
      <formula>Q50</formula>
    </cfRule>
  </conditionalFormatting>
  <conditionalFormatting sqref="R51:R55">
    <cfRule type="cellIs" priority="5" dxfId="413" operator="greaterThan" stopIfTrue="1">
      <formula>Q51</formula>
    </cfRule>
  </conditionalFormatting>
  <conditionalFormatting sqref="E16">
    <cfRule type="cellIs" priority="4" dxfId="413" operator="greaterThan" stopIfTrue="1">
      <formula>D16</formula>
    </cfRule>
  </conditionalFormatting>
  <conditionalFormatting sqref="B17">
    <cfRule type="cellIs" priority="3" dxfId="413" operator="greaterThan" stopIfTrue="1">
      <formula>A17</formula>
    </cfRule>
  </conditionalFormatting>
  <conditionalFormatting sqref="B9">
    <cfRule type="cellIs" priority="2" dxfId="413" operator="greaterThan" stopIfTrue="1">
      <formula>A9</formula>
    </cfRule>
  </conditionalFormatting>
  <conditionalFormatting sqref="E13:E14">
    <cfRule type="cellIs" priority="1" dxfId="413" operator="greaterThan" stopIfTrue="1">
      <formula>D13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X16" sqref="X1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>
        <f>'東区・博多区'!A2</f>
        <v>0</v>
      </c>
      <c r="B2" s="611"/>
      <c r="C2" s="611"/>
      <c r="D2" s="612"/>
      <c r="E2" s="608" t="str">
        <f>'東区・博多区'!E2</f>
        <v>令和　　　年　　　月　　　日</v>
      </c>
      <c r="F2" s="609"/>
      <c r="G2" s="610"/>
      <c r="H2" s="114">
        <f>'東区・博多区'!H2</f>
        <v>0</v>
      </c>
      <c r="I2" s="88">
        <f>'東区・博多区'!I2</f>
        <v>0</v>
      </c>
      <c r="J2" s="178"/>
      <c r="K2" s="425"/>
      <c r="L2" s="149"/>
      <c r="M2" s="150"/>
      <c r="N2" s="89"/>
      <c r="O2" s="90"/>
      <c r="P2" s="7"/>
    </row>
    <row r="3" spans="1:17" ht="15" customHeight="1" thickBot="1">
      <c r="A3" s="151"/>
      <c r="B3" s="152"/>
      <c r="N3" s="91"/>
      <c r="Q3" s="91" t="s">
        <v>184</v>
      </c>
    </row>
    <row r="4" spans="1:17" ht="17.25" customHeight="1" thickBot="1">
      <c r="A4" s="186" t="s">
        <v>593</v>
      </c>
      <c r="B4" s="148"/>
      <c r="C4" s="93" t="s">
        <v>173</v>
      </c>
      <c r="D4" s="94" t="s">
        <v>171</v>
      </c>
      <c r="E4" s="111"/>
      <c r="F4" s="96" t="s">
        <v>6</v>
      </c>
      <c r="G4" s="97">
        <f>SUM(B14,E14,H14,L14,O14,R14)</f>
        <v>13470</v>
      </c>
      <c r="H4" s="112" t="s">
        <v>7</v>
      </c>
      <c r="I4" s="117">
        <f>SUM(C14,F14,I14,M14,P14,S14)</f>
        <v>0</v>
      </c>
      <c r="J4" s="124"/>
      <c r="K4" s="124"/>
      <c r="L4" s="119" t="s">
        <v>8</v>
      </c>
      <c r="M4" s="120">
        <f>SUM(I4,I16,I31,I45)</f>
        <v>0</v>
      </c>
      <c r="N4" s="103"/>
      <c r="O4" s="122"/>
      <c r="Q4" s="103" t="s">
        <v>185</v>
      </c>
    </row>
    <row r="5" spans="1:16" ht="5.25" customHeight="1" thickBot="1">
      <c r="A5" s="153"/>
      <c r="B5" s="154"/>
      <c r="C5" s="155"/>
      <c r="D5" s="156"/>
      <c r="E5" s="157"/>
      <c r="F5" s="158"/>
      <c r="G5" s="146"/>
      <c r="H5" s="159"/>
      <c r="I5" s="160"/>
      <c r="J5" s="124"/>
      <c r="K5" s="124"/>
      <c r="L5" s="125"/>
      <c r="M5" s="161"/>
      <c r="N5" s="124"/>
      <c r="O5" s="125"/>
      <c r="P5" s="161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ht="14.25" customHeight="1">
      <c r="A7" s="105" t="s">
        <v>14</v>
      </c>
      <c r="B7" s="106" t="s">
        <v>16</v>
      </c>
      <c r="C7" s="108" t="s">
        <v>190</v>
      </c>
      <c r="D7" s="105" t="s">
        <v>14</v>
      </c>
      <c r="E7" s="106" t="s">
        <v>16</v>
      </c>
      <c r="F7" s="108" t="s">
        <v>190</v>
      </c>
      <c r="G7" s="105" t="s">
        <v>14</v>
      </c>
      <c r="H7" s="106" t="s">
        <v>16</v>
      </c>
      <c r="I7" s="108" t="s">
        <v>190</v>
      </c>
      <c r="J7" s="179" t="s">
        <v>14</v>
      </c>
      <c r="K7" s="180"/>
      <c r="L7" s="106" t="s">
        <v>16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16</v>
      </c>
      <c r="S7" s="108" t="s">
        <v>190</v>
      </c>
    </row>
    <row r="8" spans="1:19" ht="18" customHeight="1">
      <c r="A8" s="187" t="s">
        <v>106</v>
      </c>
      <c r="B8" s="378">
        <v>2360</v>
      </c>
      <c r="C8" s="189"/>
      <c r="D8" s="187" t="s">
        <v>106</v>
      </c>
      <c r="E8" s="378">
        <v>1990</v>
      </c>
      <c r="F8" s="189"/>
      <c r="G8" s="287" t="s">
        <v>113</v>
      </c>
      <c r="H8" s="378">
        <v>1260</v>
      </c>
      <c r="I8" s="189"/>
      <c r="J8" s="191" t="s">
        <v>106</v>
      </c>
      <c r="K8" s="192" t="s">
        <v>315</v>
      </c>
      <c r="L8" s="442">
        <v>2760</v>
      </c>
      <c r="M8" s="189"/>
      <c r="N8" s="187" t="s">
        <v>208</v>
      </c>
      <c r="O8" s="378">
        <v>530</v>
      </c>
      <c r="P8" s="189"/>
      <c r="Q8" s="287" t="s">
        <v>544</v>
      </c>
      <c r="R8" s="443">
        <v>200</v>
      </c>
      <c r="S8" s="254"/>
    </row>
    <row r="9" spans="1:19" ht="18" customHeight="1">
      <c r="A9" s="187"/>
      <c r="B9" s="200"/>
      <c r="C9" s="267"/>
      <c r="D9" s="187"/>
      <c r="E9" s="198"/>
      <c r="F9" s="267"/>
      <c r="G9" s="287" t="s">
        <v>111</v>
      </c>
      <c r="H9" s="378">
        <v>1100</v>
      </c>
      <c r="I9" s="193"/>
      <c r="J9" s="191" t="s">
        <v>114</v>
      </c>
      <c r="K9" s="192" t="s">
        <v>316</v>
      </c>
      <c r="L9" s="443">
        <v>2980</v>
      </c>
      <c r="M9" s="193"/>
      <c r="N9" s="187"/>
      <c r="O9" s="378">
        <v>0</v>
      </c>
      <c r="P9" s="193"/>
      <c r="Q9" s="287" t="s">
        <v>545</v>
      </c>
      <c r="R9" s="443">
        <v>90</v>
      </c>
      <c r="S9" s="267"/>
    </row>
    <row r="10" spans="1:19" ht="18" customHeight="1">
      <c r="A10" s="187"/>
      <c r="B10" s="200"/>
      <c r="C10" s="267"/>
      <c r="D10" s="187"/>
      <c r="E10" s="198"/>
      <c r="F10" s="267"/>
      <c r="G10" s="287"/>
      <c r="H10" s="196"/>
      <c r="I10" s="267"/>
      <c r="J10" s="191"/>
      <c r="K10" s="192"/>
      <c r="L10" s="443"/>
      <c r="M10" s="193"/>
      <c r="N10" s="287"/>
      <c r="O10" s="379"/>
      <c r="P10" s="267"/>
      <c r="Q10" s="287" t="s">
        <v>546</v>
      </c>
      <c r="R10" s="523">
        <v>200</v>
      </c>
      <c r="S10" s="267"/>
    </row>
    <row r="11" spans="1:19" ht="18" customHeight="1">
      <c r="A11" s="187"/>
      <c r="B11" s="200"/>
      <c r="C11" s="267"/>
      <c r="D11" s="187"/>
      <c r="E11" s="198"/>
      <c r="F11" s="267"/>
      <c r="G11" s="287"/>
      <c r="H11" s="198"/>
      <c r="I11" s="267"/>
      <c r="J11" s="191"/>
      <c r="K11" s="192"/>
      <c r="L11" s="380"/>
      <c r="M11" s="267"/>
      <c r="N11" s="287"/>
      <c r="O11" s="196"/>
      <c r="P11" s="267"/>
      <c r="Q11" s="287"/>
      <c r="R11" s="514"/>
      <c r="S11" s="267"/>
    </row>
    <row r="12" spans="1:19" ht="18" customHeight="1">
      <c r="A12" s="187"/>
      <c r="B12" s="200"/>
      <c r="C12" s="267"/>
      <c r="D12" s="187"/>
      <c r="E12" s="198"/>
      <c r="F12" s="267"/>
      <c r="G12" s="287"/>
      <c r="H12" s="198"/>
      <c r="I12" s="267"/>
      <c r="J12" s="191"/>
      <c r="K12" s="192"/>
      <c r="L12" s="198"/>
      <c r="M12" s="267"/>
      <c r="N12" s="287"/>
      <c r="O12" s="198"/>
      <c r="P12" s="267"/>
      <c r="Q12" s="287"/>
      <c r="R12" s="514"/>
      <c r="S12" s="267"/>
    </row>
    <row r="13" spans="1:19" ht="18" customHeight="1">
      <c r="A13" s="367"/>
      <c r="B13" s="352"/>
      <c r="C13" s="267"/>
      <c r="D13" s="367"/>
      <c r="E13" s="223"/>
      <c r="F13" s="267"/>
      <c r="G13" s="310"/>
      <c r="H13" s="223"/>
      <c r="I13" s="267"/>
      <c r="J13" s="191"/>
      <c r="K13" s="192"/>
      <c r="L13" s="443"/>
      <c r="M13" s="267"/>
      <c r="N13" s="187" t="s">
        <v>111</v>
      </c>
      <c r="O13" s="223"/>
      <c r="P13" s="267"/>
      <c r="Q13" s="310"/>
      <c r="R13" s="515"/>
      <c r="S13" s="267"/>
    </row>
    <row r="14" spans="1:19" ht="18" customHeight="1" thickBot="1">
      <c r="A14" s="227" t="s">
        <v>29</v>
      </c>
      <c r="B14" s="228">
        <f>SUM(B8:B13)</f>
        <v>2360</v>
      </c>
      <c r="C14" s="376">
        <f>SUM(C8:C13)</f>
        <v>0</v>
      </c>
      <c r="D14" s="227" t="s">
        <v>29</v>
      </c>
      <c r="E14" s="228">
        <f>SUM(E8:E13)</f>
        <v>1990</v>
      </c>
      <c r="F14" s="376">
        <f>SUM(F8:F13)</f>
        <v>0</v>
      </c>
      <c r="G14" s="227" t="s">
        <v>29</v>
      </c>
      <c r="H14" s="228">
        <f>SUM(H8:H13)</f>
        <v>2360</v>
      </c>
      <c r="I14" s="376">
        <f>SUM(I8:I13)</f>
        <v>0</v>
      </c>
      <c r="J14" s="230" t="s">
        <v>29</v>
      </c>
      <c r="K14" s="231"/>
      <c r="L14" s="228">
        <f>SUM(L8:L13)</f>
        <v>5740</v>
      </c>
      <c r="M14" s="376">
        <f>SUM(M8:M13)</f>
        <v>0</v>
      </c>
      <c r="N14" s="227" t="s">
        <v>29</v>
      </c>
      <c r="O14" s="228">
        <f>SUM(O8:O13)</f>
        <v>530</v>
      </c>
      <c r="P14" s="377">
        <f>SUM(P8:P13)</f>
        <v>0</v>
      </c>
      <c r="Q14" s="227" t="s">
        <v>29</v>
      </c>
      <c r="R14" s="516">
        <f>SUM(R8:R13)</f>
        <v>490</v>
      </c>
      <c r="S14" s="377">
        <f>SUM(S8:S13)</f>
        <v>0</v>
      </c>
    </row>
    <row r="15" spans="1:16" ht="14.25" customHeight="1" thickBot="1">
      <c r="A15" s="162"/>
      <c r="B15" s="163"/>
      <c r="C15" s="164"/>
      <c r="D15" s="162"/>
      <c r="E15" s="163"/>
      <c r="F15" s="164"/>
      <c r="G15" s="162"/>
      <c r="H15" s="165"/>
      <c r="I15" s="166"/>
      <c r="J15" s="162"/>
      <c r="K15" s="162"/>
      <c r="L15" s="163"/>
      <c r="M15" s="164"/>
      <c r="N15" s="162"/>
      <c r="O15" s="163"/>
      <c r="P15" s="164"/>
    </row>
    <row r="16" spans="1:19" s="7" customFormat="1" ht="17.25" customHeight="1" thickBot="1">
      <c r="A16" s="186" t="s">
        <v>640</v>
      </c>
      <c r="B16" s="148"/>
      <c r="C16" s="142" t="s">
        <v>153</v>
      </c>
      <c r="D16" s="94" t="s">
        <v>161</v>
      </c>
      <c r="E16" s="111"/>
      <c r="F16" s="96" t="s">
        <v>6</v>
      </c>
      <c r="G16" s="97">
        <f>SUM(B29,E29,H29,L29,O29,R29)</f>
        <v>26580</v>
      </c>
      <c r="H16" s="112" t="s">
        <v>7</v>
      </c>
      <c r="I16" s="117">
        <f>SUM(C29,F29,I29,M29,P29,S29)</f>
        <v>0</v>
      </c>
      <c r="J16" s="172"/>
      <c r="K16" s="182"/>
      <c r="L16" s="173"/>
      <c r="M16" s="173"/>
      <c r="N16" s="173"/>
      <c r="O16" s="173"/>
      <c r="P16" s="173"/>
      <c r="Q16" s="8"/>
      <c r="R16" s="8"/>
      <c r="S16" s="8"/>
    </row>
    <row r="17" spans="1:16" ht="5.25" customHeight="1" thickBo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9" ht="18" customHeight="1">
      <c r="A18" s="75" t="s">
        <v>9</v>
      </c>
      <c r="B18" s="76"/>
      <c r="C18" s="104"/>
      <c r="D18" s="82" t="s">
        <v>10</v>
      </c>
      <c r="E18" s="76"/>
      <c r="F18" s="104"/>
      <c r="G18" s="82" t="s">
        <v>11</v>
      </c>
      <c r="H18" s="76"/>
      <c r="I18" s="104"/>
      <c r="J18" s="82" t="s">
        <v>12</v>
      </c>
      <c r="K18" s="82"/>
      <c r="L18" s="76"/>
      <c r="M18" s="104"/>
      <c r="N18" s="82" t="s">
        <v>13</v>
      </c>
      <c r="O18" s="76"/>
      <c r="P18" s="104"/>
      <c r="Q18" s="82" t="s">
        <v>392</v>
      </c>
      <c r="R18" s="76"/>
      <c r="S18" s="104"/>
    </row>
    <row r="19" spans="1:19" s="7" customFormat="1" ht="15" customHeight="1">
      <c r="A19" s="105" t="s">
        <v>14</v>
      </c>
      <c r="B19" s="106" t="s">
        <v>16</v>
      </c>
      <c r="C19" s="108" t="s">
        <v>190</v>
      </c>
      <c r="D19" s="105" t="s">
        <v>14</v>
      </c>
      <c r="E19" s="106" t="s">
        <v>16</v>
      </c>
      <c r="F19" s="108" t="s">
        <v>190</v>
      </c>
      <c r="G19" s="105" t="s">
        <v>14</v>
      </c>
      <c r="H19" s="106" t="s">
        <v>16</v>
      </c>
      <c r="I19" s="108" t="s">
        <v>190</v>
      </c>
      <c r="J19" s="179" t="s">
        <v>14</v>
      </c>
      <c r="K19" s="180"/>
      <c r="L19" s="106" t="s">
        <v>16</v>
      </c>
      <c r="M19" s="108" t="s">
        <v>190</v>
      </c>
      <c r="N19" s="105" t="s">
        <v>14</v>
      </c>
      <c r="O19" s="106" t="s">
        <v>16</v>
      </c>
      <c r="P19" s="108" t="s">
        <v>190</v>
      </c>
      <c r="Q19" s="105" t="s">
        <v>14</v>
      </c>
      <c r="R19" s="106" t="s">
        <v>16</v>
      </c>
      <c r="S19" s="108" t="s">
        <v>190</v>
      </c>
    </row>
    <row r="20" spans="1:19" ht="18" customHeight="1">
      <c r="A20" s="187" t="s">
        <v>115</v>
      </c>
      <c r="B20" s="442">
        <v>2270</v>
      </c>
      <c r="C20" s="189"/>
      <c r="D20" s="187" t="s">
        <v>183</v>
      </c>
      <c r="E20" s="442">
        <v>780</v>
      </c>
      <c r="F20" s="189"/>
      <c r="G20" s="187" t="s">
        <v>115</v>
      </c>
      <c r="H20" s="442">
        <v>1250</v>
      </c>
      <c r="I20" s="189"/>
      <c r="J20" s="593" t="s">
        <v>116</v>
      </c>
      <c r="K20" s="192" t="s">
        <v>315</v>
      </c>
      <c r="L20" s="442">
        <v>3510</v>
      </c>
      <c r="M20" s="189"/>
      <c r="N20" s="187" t="s">
        <v>287</v>
      </c>
      <c r="O20" s="442">
        <v>150</v>
      </c>
      <c r="P20" s="189"/>
      <c r="Q20" s="187" t="s">
        <v>547</v>
      </c>
      <c r="R20" s="442">
        <v>100</v>
      </c>
      <c r="S20" s="254"/>
    </row>
    <row r="21" spans="1:19" ht="18" customHeight="1">
      <c r="A21" s="434" t="s">
        <v>617</v>
      </c>
      <c r="B21" s="443">
        <v>220</v>
      </c>
      <c r="C21" s="193"/>
      <c r="D21" s="187" t="s">
        <v>287</v>
      </c>
      <c r="E21" s="443">
        <v>1100</v>
      </c>
      <c r="F21" s="193"/>
      <c r="G21" s="187" t="s">
        <v>116</v>
      </c>
      <c r="H21" s="443">
        <v>1550</v>
      </c>
      <c r="I21" s="193"/>
      <c r="J21" s="593" t="s">
        <v>324</v>
      </c>
      <c r="K21" s="192" t="s">
        <v>316</v>
      </c>
      <c r="L21" s="443">
        <v>0</v>
      </c>
      <c r="M21" s="193"/>
      <c r="N21" s="187" t="s">
        <v>288</v>
      </c>
      <c r="O21" s="443">
        <v>40</v>
      </c>
      <c r="P21" s="193"/>
      <c r="Q21" s="187" t="s">
        <v>548</v>
      </c>
      <c r="R21" s="443">
        <v>100</v>
      </c>
      <c r="S21" s="267"/>
    </row>
    <row r="22" spans="1:19" ht="18" customHeight="1">
      <c r="A22" s="187" t="s">
        <v>117</v>
      </c>
      <c r="B22" s="443">
        <v>1450</v>
      </c>
      <c r="C22" s="193"/>
      <c r="D22" s="187" t="s">
        <v>116</v>
      </c>
      <c r="E22" s="443">
        <v>1700</v>
      </c>
      <c r="F22" s="193"/>
      <c r="G22" s="187" t="s">
        <v>118</v>
      </c>
      <c r="H22" s="443">
        <v>400</v>
      </c>
      <c r="I22" s="193"/>
      <c r="J22" s="191" t="s">
        <v>120</v>
      </c>
      <c r="K22" s="192" t="s">
        <v>316</v>
      </c>
      <c r="L22" s="443">
        <v>700</v>
      </c>
      <c r="M22" s="193"/>
      <c r="N22" s="187" t="s">
        <v>197</v>
      </c>
      <c r="O22" s="443">
        <v>380</v>
      </c>
      <c r="P22" s="193"/>
      <c r="Q22" s="187" t="s">
        <v>549</v>
      </c>
      <c r="R22" s="443">
        <v>400</v>
      </c>
      <c r="S22" s="267"/>
    </row>
    <row r="23" spans="1:19" ht="18" customHeight="1">
      <c r="A23" s="187" t="s">
        <v>166</v>
      </c>
      <c r="B23" s="443">
        <v>1190</v>
      </c>
      <c r="C23" s="193"/>
      <c r="D23" s="434" t="s">
        <v>616</v>
      </c>
      <c r="E23" s="443">
        <v>480</v>
      </c>
      <c r="F23" s="193"/>
      <c r="G23" s="187" t="s">
        <v>119</v>
      </c>
      <c r="H23" s="443">
        <v>2100</v>
      </c>
      <c r="I23" s="193"/>
      <c r="J23" s="191" t="s">
        <v>115</v>
      </c>
      <c r="K23" s="192" t="s">
        <v>316</v>
      </c>
      <c r="L23" s="443">
        <v>980</v>
      </c>
      <c r="M23" s="193"/>
      <c r="N23" s="191" t="s">
        <v>115</v>
      </c>
      <c r="O23" s="443">
        <v>80</v>
      </c>
      <c r="P23" s="193"/>
      <c r="Q23" s="187" t="s">
        <v>550</v>
      </c>
      <c r="R23" s="443">
        <v>100</v>
      </c>
      <c r="S23" s="267"/>
    </row>
    <row r="24" spans="1:19" ht="18" customHeight="1">
      <c r="A24" s="187" t="s">
        <v>234</v>
      </c>
      <c r="B24" s="443">
        <v>2800</v>
      </c>
      <c r="C24" s="267"/>
      <c r="D24" s="190"/>
      <c r="E24" s="369"/>
      <c r="F24" s="267"/>
      <c r="G24" s="190" t="s">
        <v>196</v>
      </c>
      <c r="H24" s="443">
        <v>790</v>
      </c>
      <c r="I24" s="193"/>
      <c r="J24" s="237" t="s">
        <v>183</v>
      </c>
      <c r="K24" s="238" t="s">
        <v>316</v>
      </c>
      <c r="L24" s="443">
        <v>680</v>
      </c>
      <c r="M24" s="193"/>
      <c r="N24" s="190" t="s">
        <v>121</v>
      </c>
      <c r="O24" s="443">
        <v>110</v>
      </c>
      <c r="P24" s="193"/>
      <c r="Q24" s="190" t="s">
        <v>551</v>
      </c>
      <c r="R24" s="443">
        <v>400</v>
      </c>
      <c r="S24" s="267"/>
    </row>
    <row r="25" spans="1:19" ht="18" customHeight="1">
      <c r="A25" s="187"/>
      <c r="B25" s="188"/>
      <c r="C25" s="267"/>
      <c r="D25" s="190"/>
      <c r="E25" s="315"/>
      <c r="F25" s="267"/>
      <c r="G25" s="187"/>
      <c r="H25" s="188"/>
      <c r="I25" s="267"/>
      <c r="J25" s="381" t="s">
        <v>375</v>
      </c>
      <c r="K25" s="238" t="s">
        <v>315</v>
      </c>
      <c r="L25" s="471">
        <v>500</v>
      </c>
      <c r="M25" s="220"/>
      <c r="N25" s="381" t="s">
        <v>375</v>
      </c>
      <c r="O25" s="471">
        <v>30</v>
      </c>
      <c r="P25" s="267"/>
      <c r="Q25" s="187" t="s">
        <v>552</v>
      </c>
      <c r="R25" s="444">
        <v>90</v>
      </c>
      <c r="S25" s="267"/>
    </row>
    <row r="26" spans="1:19" ht="18" customHeight="1">
      <c r="A26" s="187"/>
      <c r="B26" s="188"/>
      <c r="C26" s="267"/>
      <c r="D26" s="187"/>
      <c r="E26" s="188"/>
      <c r="F26" s="267"/>
      <c r="G26" s="187"/>
      <c r="H26" s="188"/>
      <c r="I26" s="267"/>
      <c r="J26" s="381"/>
      <c r="K26" s="309"/>
      <c r="L26" s="305"/>
      <c r="M26" s="220"/>
      <c r="N26" s="287"/>
      <c r="O26" s="188"/>
      <c r="P26" s="267"/>
      <c r="Q26" s="187" t="s">
        <v>553</v>
      </c>
      <c r="R26" s="444">
        <v>150</v>
      </c>
      <c r="S26" s="267"/>
    </row>
    <row r="27" spans="1:19" ht="18" customHeight="1">
      <c r="A27" s="187"/>
      <c r="B27" s="188"/>
      <c r="C27" s="267"/>
      <c r="D27" s="187"/>
      <c r="E27" s="188"/>
      <c r="F27" s="267"/>
      <c r="G27" s="187"/>
      <c r="H27" s="188"/>
      <c r="I27" s="267"/>
      <c r="J27" s="381"/>
      <c r="K27" s="309"/>
      <c r="L27" s="305"/>
      <c r="M27" s="220"/>
      <c r="N27" s="187"/>
      <c r="O27" s="188"/>
      <c r="P27" s="267"/>
      <c r="Q27" s="187"/>
      <c r="R27" s="444"/>
      <c r="S27" s="267"/>
    </row>
    <row r="28" spans="1:19" ht="18" customHeight="1">
      <c r="A28" s="187"/>
      <c r="B28" s="200"/>
      <c r="C28" s="220"/>
      <c r="D28" s="187"/>
      <c r="E28" s="188"/>
      <c r="F28" s="267"/>
      <c r="G28" s="187"/>
      <c r="H28" s="188"/>
      <c r="I28" s="267"/>
      <c r="J28" s="381"/>
      <c r="K28" s="309"/>
      <c r="L28" s="305"/>
      <c r="M28" s="220"/>
      <c r="N28" s="187"/>
      <c r="O28" s="188"/>
      <c r="P28" s="267"/>
      <c r="Q28" s="187"/>
      <c r="R28" s="444"/>
      <c r="S28" s="267"/>
    </row>
    <row r="29" spans="1:19" ht="18" customHeight="1" thickBot="1">
      <c r="A29" s="227" t="s">
        <v>29</v>
      </c>
      <c r="B29" s="228">
        <f>SUM(B20:B28)</f>
        <v>7930</v>
      </c>
      <c r="C29" s="253">
        <f>SUM(C20:C28)</f>
        <v>0</v>
      </c>
      <c r="D29" s="227" t="s">
        <v>29</v>
      </c>
      <c r="E29" s="228">
        <f>SUM(E20:E28)</f>
        <v>4060</v>
      </c>
      <c r="F29" s="253">
        <f>SUM(F20:F28)</f>
        <v>0</v>
      </c>
      <c r="G29" s="227" t="s">
        <v>29</v>
      </c>
      <c r="H29" s="228">
        <f>SUM(H20:H28)</f>
        <v>6090</v>
      </c>
      <c r="I29" s="253">
        <f>SUM(I20:I28)</f>
        <v>0</v>
      </c>
      <c r="J29" s="230" t="s">
        <v>29</v>
      </c>
      <c r="K29" s="231"/>
      <c r="L29" s="228">
        <f>SUM(L20:L28)</f>
        <v>6370</v>
      </c>
      <c r="M29" s="253">
        <f>SUM(M20:M28)</f>
        <v>0</v>
      </c>
      <c r="N29" s="227" t="s">
        <v>29</v>
      </c>
      <c r="O29" s="228">
        <f>SUM(O20:O28)</f>
        <v>790</v>
      </c>
      <c r="P29" s="253">
        <f>SUM(P20:P28)</f>
        <v>0</v>
      </c>
      <c r="Q29" s="227" t="s">
        <v>29</v>
      </c>
      <c r="R29" s="516">
        <f>SUM(R20:R28)</f>
        <v>1340</v>
      </c>
      <c r="S29" s="229">
        <f>SUM(S20:S28)</f>
        <v>0</v>
      </c>
    </row>
    <row r="30" spans="1:16" ht="15" customHeight="1" thickBot="1">
      <c r="A30" s="123"/>
      <c r="B30" s="123"/>
      <c r="C30" s="123"/>
      <c r="D30" s="123"/>
      <c r="E30" s="123"/>
      <c r="F30" s="123"/>
      <c r="G30" s="123"/>
      <c r="H30" s="167"/>
      <c r="I30" s="123"/>
      <c r="J30" s="1"/>
      <c r="K30" s="1"/>
      <c r="L30" s="123"/>
      <c r="M30" s="123"/>
      <c r="N30" s="123"/>
      <c r="O30" s="123"/>
      <c r="P30" s="123"/>
    </row>
    <row r="31" spans="1:19" s="7" customFormat="1" ht="17.25" customHeight="1" thickBot="1">
      <c r="A31" s="186" t="s">
        <v>593</v>
      </c>
      <c r="B31" s="116"/>
      <c r="C31" s="93" t="s">
        <v>194</v>
      </c>
      <c r="D31" s="94" t="s">
        <v>193</v>
      </c>
      <c r="E31" s="111"/>
      <c r="F31" s="96" t="s">
        <v>6</v>
      </c>
      <c r="G31" s="97">
        <f>SUM(B43,E43,H43,L43,O43,R43)</f>
        <v>16400</v>
      </c>
      <c r="H31" s="112" t="s">
        <v>7</v>
      </c>
      <c r="I31" s="117">
        <f>SUM(C43,F43,I43,M43,P43,S43)</f>
        <v>0</v>
      </c>
      <c r="J31" s="118"/>
      <c r="K31" s="118"/>
      <c r="L31" s="122"/>
      <c r="M31" s="122"/>
      <c r="N31" s="129"/>
      <c r="O31" s="122"/>
      <c r="P31" s="122"/>
      <c r="Q31" s="8"/>
      <c r="R31" s="8"/>
      <c r="S31" s="8"/>
    </row>
    <row r="32" spans="1:16" ht="5.2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9" ht="18" customHeight="1">
      <c r="A33" s="75" t="s">
        <v>9</v>
      </c>
      <c r="B33" s="76"/>
      <c r="C33" s="104"/>
      <c r="D33" s="82" t="s">
        <v>10</v>
      </c>
      <c r="E33" s="76"/>
      <c r="F33" s="104"/>
      <c r="G33" s="82" t="s">
        <v>11</v>
      </c>
      <c r="H33" s="76"/>
      <c r="I33" s="104"/>
      <c r="J33" s="82" t="s">
        <v>12</v>
      </c>
      <c r="K33" s="82"/>
      <c r="L33" s="76"/>
      <c r="M33" s="104"/>
      <c r="N33" s="82" t="s">
        <v>13</v>
      </c>
      <c r="O33" s="76"/>
      <c r="P33" s="104"/>
      <c r="Q33" s="82" t="s">
        <v>392</v>
      </c>
      <c r="R33" s="76"/>
      <c r="S33" s="104"/>
    </row>
    <row r="34" spans="1:19" s="7" customFormat="1" ht="15" customHeight="1">
      <c r="A34" s="105" t="s">
        <v>14</v>
      </c>
      <c r="B34" s="106" t="s">
        <v>16</v>
      </c>
      <c r="C34" s="108" t="s">
        <v>190</v>
      </c>
      <c r="D34" s="105" t="s">
        <v>14</v>
      </c>
      <c r="E34" s="106" t="s">
        <v>16</v>
      </c>
      <c r="F34" s="108" t="s">
        <v>190</v>
      </c>
      <c r="G34" s="105" t="s">
        <v>14</v>
      </c>
      <c r="H34" s="106" t="s">
        <v>16</v>
      </c>
      <c r="I34" s="108" t="s">
        <v>190</v>
      </c>
      <c r="J34" s="179" t="s">
        <v>14</v>
      </c>
      <c r="K34" s="180"/>
      <c r="L34" s="106" t="s">
        <v>16</v>
      </c>
      <c r="M34" s="108" t="s">
        <v>190</v>
      </c>
      <c r="N34" s="105" t="s">
        <v>14</v>
      </c>
      <c r="O34" s="106" t="s">
        <v>16</v>
      </c>
      <c r="P34" s="108" t="s">
        <v>190</v>
      </c>
      <c r="Q34" s="105" t="s">
        <v>14</v>
      </c>
      <c r="R34" s="106" t="s">
        <v>16</v>
      </c>
      <c r="S34" s="108" t="s">
        <v>190</v>
      </c>
    </row>
    <row r="35" spans="1:19" ht="18" customHeight="1">
      <c r="A35" s="187" t="s">
        <v>122</v>
      </c>
      <c r="B35" s="442">
        <v>2000</v>
      </c>
      <c r="C35" s="189"/>
      <c r="D35" s="190" t="s">
        <v>304</v>
      </c>
      <c r="E35" s="442">
        <v>1500</v>
      </c>
      <c r="F35" s="189"/>
      <c r="G35" s="187" t="s">
        <v>122</v>
      </c>
      <c r="H35" s="442">
        <v>1500</v>
      </c>
      <c r="I35" s="189"/>
      <c r="J35" s="195" t="s">
        <v>122</v>
      </c>
      <c r="K35" s="192" t="s">
        <v>315</v>
      </c>
      <c r="L35" s="442">
        <v>1310</v>
      </c>
      <c r="M35" s="189"/>
      <c r="N35" s="190" t="s">
        <v>123</v>
      </c>
      <c r="O35" s="442">
        <v>110</v>
      </c>
      <c r="P35" s="189"/>
      <c r="Q35" s="187" t="s">
        <v>554</v>
      </c>
      <c r="R35" s="442">
        <v>100</v>
      </c>
      <c r="S35" s="254"/>
    </row>
    <row r="36" spans="1:19" ht="18" customHeight="1">
      <c r="A36" s="187" t="s">
        <v>123</v>
      </c>
      <c r="B36" s="443">
        <v>1020</v>
      </c>
      <c r="C36" s="193"/>
      <c r="D36" s="187" t="s">
        <v>305</v>
      </c>
      <c r="E36" s="443">
        <v>1100</v>
      </c>
      <c r="F36" s="193"/>
      <c r="G36" s="187" t="s">
        <v>123</v>
      </c>
      <c r="H36" s="443">
        <v>930</v>
      </c>
      <c r="I36" s="193"/>
      <c r="J36" s="191" t="s">
        <v>123</v>
      </c>
      <c r="K36" s="192" t="s">
        <v>316</v>
      </c>
      <c r="L36" s="443">
        <v>1620</v>
      </c>
      <c r="M36" s="193"/>
      <c r="N36" s="190" t="s">
        <v>218</v>
      </c>
      <c r="O36" s="443">
        <v>20</v>
      </c>
      <c r="P36" s="193"/>
      <c r="Q36" s="187" t="s">
        <v>555</v>
      </c>
      <c r="R36" s="443">
        <v>300</v>
      </c>
      <c r="S36" s="267"/>
    </row>
    <row r="37" spans="1:19" ht="18" customHeight="1">
      <c r="A37" s="187" t="s">
        <v>124</v>
      </c>
      <c r="B37" s="443">
        <v>320</v>
      </c>
      <c r="C37" s="193"/>
      <c r="D37" s="187" t="s">
        <v>303</v>
      </c>
      <c r="E37" s="443">
        <v>400</v>
      </c>
      <c r="F37" s="193"/>
      <c r="G37" s="190" t="s">
        <v>244</v>
      </c>
      <c r="H37" s="443">
        <v>820</v>
      </c>
      <c r="I37" s="193"/>
      <c r="J37" s="191" t="s">
        <v>211</v>
      </c>
      <c r="K37" s="192" t="s">
        <v>316</v>
      </c>
      <c r="L37" s="443">
        <v>980</v>
      </c>
      <c r="M37" s="193"/>
      <c r="N37" s="190" t="s">
        <v>122</v>
      </c>
      <c r="O37" s="443">
        <v>310</v>
      </c>
      <c r="P37" s="193"/>
      <c r="Q37" s="190" t="s">
        <v>556</v>
      </c>
      <c r="R37" s="443">
        <v>100</v>
      </c>
      <c r="S37" s="267"/>
    </row>
    <row r="38" spans="1:19" ht="18" customHeight="1">
      <c r="A38" s="187"/>
      <c r="B38" s="278"/>
      <c r="C38" s="267"/>
      <c r="D38" s="190"/>
      <c r="E38" s="188"/>
      <c r="F38" s="267"/>
      <c r="G38" s="190"/>
      <c r="H38" s="286"/>
      <c r="I38" s="267"/>
      <c r="J38" s="195" t="s">
        <v>124</v>
      </c>
      <c r="K38" s="192" t="s">
        <v>317</v>
      </c>
      <c r="L38" s="443">
        <v>1410</v>
      </c>
      <c r="M38" s="193"/>
      <c r="N38" s="190" t="s">
        <v>124</v>
      </c>
      <c r="O38" s="443">
        <v>100</v>
      </c>
      <c r="P38" s="193"/>
      <c r="Q38" s="190" t="s">
        <v>557</v>
      </c>
      <c r="R38" s="528">
        <v>100</v>
      </c>
      <c r="S38" s="267"/>
    </row>
    <row r="39" spans="1:19" ht="18" customHeight="1">
      <c r="A39" s="287"/>
      <c r="B39" s="188"/>
      <c r="C39" s="267"/>
      <c r="D39" s="190"/>
      <c r="E39" s="188"/>
      <c r="F39" s="193"/>
      <c r="G39" s="190"/>
      <c r="H39" s="188"/>
      <c r="I39" s="267"/>
      <c r="J39" s="195"/>
      <c r="K39" s="190"/>
      <c r="L39" s="188"/>
      <c r="M39" s="267"/>
      <c r="N39" s="190"/>
      <c r="O39" s="188"/>
      <c r="P39" s="267"/>
      <c r="Q39" s="190" t="s">
        <v>558</v>
      </c>
      <c r="R39" s="444">
        <v>100</v>
      </c>
      <c r="S39" s="267"/>
    </row>
    <row r="40" spans="1:19" ht="18" customHeight="1">
      <c r="A40" s="187"/>
      <c r="B40" s="188"/>
      <c r="C40" s="267"/>
      <c r="D40" s="190"/>
      <c r="E40" s="188"/>
      <c r="F40" s="267"/>
      <c r="G40" s="190"/>
      <c r="H40" s="188"/>
      <c r="I40" s="267"/>
      <c r="J40" s="195"/>
      <c r="K40" s="190"/>
      <c r="L40" s="188"/>
      <c r="M40" s="267"/>
      <c r="N40" s="190"/>
      <c r="O40" s="188"/>
      <c r="P40" s="267"/>
      <c r="Q40" s="190" t="s">
        <v>559</v>
      </c>
      <c r="R40" s="444">
        <v>100</v>
      </c>
      <c r="S40" s="267"/>
    </row>
    <row r="41" spans="1:19" ht="18" customHeight="1">
      <c r="A41" s="287"/>
      <c r="B41" s="382"/>
      <c r="C41" s="220"/>
      <c r="D41" s="190"/>
      <c r="E41" s="188"/>
      <c r="F41" s="267"/>
      <c r="G41" s="190"/>
      <c r="H41" s="188"/>
      <c r="I41" s="267"/>
      <c r="J41" s="195"/>
      <c r="K41" s="190"/>
      <c r="L41" s="188"/>
      <c r="M41" s="267"/>
      <c r="N41" s="190"/>
      <c r="O41" s="188"/>
      <c r="P41" s="267"/>
      <c r="Q41" s="190" t="s">
        <v>560</v>
      </c>
      <c r="R41" s="444">
        <v>150</v>
      </c>
      <c r="S41" s="267"/>
    </row>
    <row r="42" spans="1:19" ht="18" customHeight="1">
      <c r="A42" s="367"/>
      <c r="B42" s="352"/>
      <c r="C42" s="220"/>
      <c r="D42" s="190"/>
      <c r="E42" s="188"/>
      <c r="F42" s="267"/>
      <c r="G42" s="226"/>
      <c r="H42" s="223"/>
      <c r="I42" s="220"/>
      <c r="J42" s="381"/>
      <c r="K42" s="309"/>
      <c r="L42" s="383"/>
      <c r="M42" s="267"/>
      <c r="N42" s="224"/>
      <c r="O42" s="223"/>
      <c r="P42" s="220"/>
      <c r="Q42" s="226"/>
      <c r="R42" s="515"/>
      <c r="S42" s="220"/>
    </row>
    <row r="43" spans="1:19" ht="18" customHeight="1" thickBot="1">
      <c r="A43" s="227" t="s">
        <v>29</v>
      </c>
      <c r="B43" s="228">
        <f>SUM(B35:B42)</f>
        <v>3340</v>
      </c>
      <c r="C43" s="253">
        <f>SUM(C35:C42)</f>
        <v>0</v>
      </c>
      <c r="D43" s="227" t="s">
        <v>29</v>
      </c>
      <c r="E43" s="228">
        <f>SUM(E35:E42)</f>
        <v>3000</v>
      </c>
      <c r="F43" s="253">
        <f>SUM(F35:F42)</f>
        <v>0</v>
      </c>
      <c r="G43" s="227" t="s">
        <v>29</v>
      </c>
      <c r="H43" s="228">
        <f>SUM(H35:H42)</f>
        <v>3250</v>
      </c>
      <c r="I43" s="253">
        <f>SUM(I35:I42)</f>
        <v>0</v>
      </c>
      <c r="J43" s="230" t="s">
        <v>29</v>
      </c>
      <c r="K43" s="231"/>
      <c r="L43" s="228">
        <f>SUM(L35:L42)</f>
        <v>5320</v>
      </c>
      <c r="M43" s="253">
        <f>SUM(M35:M42)</f>
        <v>0</v>
      </c>
      <c r="N43" s="227" t="s">
        <v>29</v>
      </c>
      <c r="O43" s="228">
        <f>SUM(O35:O42)</f>
        <v>540</v>
      </c>
      <c r="P43" s="253">
        <f>SUM(P35:P42)</f>
        <v>0</v>
      </c>
      <c r="Q43" s="227" t="s">
        <v>29</v>
      </c>
      <c r="R43" s="516">
        <f>SUM(R35:R42)</f>
        <v>950</v>
      </c>
      <c r="S43" s="229">
        <f>SUM(S35:S42)</f>
        <v>0</v>
      </c>
    </row>
    <row r="44" spans="1:16" ht="15" customHeight="1" thickBot="1">
      <c r="A44" s="123"/>
      <c r="B44" s="123"/>
      <c r="C44" s="123"/>
      <c r="D44" s="123"/>
      <c r="E44" s="123"/>
      <c r="F44" s="123"/>
      <c r="G44" s="123"/>
      <c r="H44" s="167"/>
      <c r="I44" s="123"/>
      <c r="J44" s="1"/>
      <c r="K44" s="1"/>
      <c r="L44" s="123"/>
      <c r="M44" s="123"/>
      <c r="N44" s="123"/>
      <c r="O44" s="123"/>
      <c r="P44" s="123"/>
    </row>
    <row r="45" spans="1:19" s="7" customFormat="1" ht="17.25" customHeight="1" thickBot="1">
      <c r="A45" s="186" t="s">
        <v>593</v>
      </c>
      <c r="B45" s="116"/>
      <c r="C45" s="93" t="s">
        <v>154</v>
      </c>
      <c r="D45" s="94" t="s">
        <v>216</v>
      </c>
      <c r="E45" s="111"/>
      <c r="F45" s="96" t="s">
        <v>6</v>
      </c>
      <c r="G45" s="97">
        <f>B66+E66+H66+L66+O66+R66</f>
        <v>18120</v>
      </c>
      <c r="H45" s="112" t="s">
        <v>7</v>
      </c>
      <c r="I45" s="117">
        <f>C66+F66+I66+M66+P66+S66</f>
        <v>0</v>
      </c>
      <c r="J45" s="118"/>
      <c r="K45" s="118"/>
      <c r="L45" s="122"/>
      <c r="M45" s="122"/>
      <c r="N45" s="129"/>
      <c r="O45" s="122"/>
      <c r="P45" s="122"/>
      <c r="Q45" s="8"/>
      <c r="R45" s="8"/>
      <c r="S45" s="8"/>
    </row>
    <row r="46" spans="1:16" ht="5.25" customHeight="1" thickBo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1:19" ht="18" customHeight="1">
      <c r="A47" s="75" t="s">
        <v>9</v>
      </c>
      <c r="B47" s="76"/>
      <c r="C47" s="104"/>
      <c r="D47" s="82" t="s">
        <v>10</v>
      </c>
      <c r="E47" s="76"/>
      <c r="F47" s="104"/>
      <c r="G47" s="82" t="s">
        <v>11</v>
      </c>
      <c r="H47" s="76"/>
      <c r="I47" s="104"/>
      <c r="J47" s="82" t="s">
        <v>12</v>
      </c>
      <c r="K47" s="82"/>
      <c r="L47" s="76"/>
      <c r="M47" s="104"/>
      <c r="N47" s="82" t="s">
        <v>13</v>
      </c>
      <c r="O47" s="76"/>
      <c r="P47" s="104"/>
      <c r="Q47" s="82" t="s">
        <v>392</v>
      </c>
      <c r="R47" s="76"/>
      <c r="S47" s="104"/>
    </row>
    <row r="48" spans="1:19" s="7" customFormat="1" ht="15" customHeight="1">
      <c r="A48" s="174" t="s">
        <v>14</v>
      </c>
      <c r="B48" s="175" t="s">
        <v>16</v>
      </c>
      <c r="C48" s="176" t="s">
        <v>190</v>
      </c>
      <c r="D48" s="174" t="s">
        <v>14</v>
      </c>
      <c r="E48" s="175" t="s">
        <v>16</v>
      </c>
      <c r="F48" s="176" t="s">
        <v>190</v>
      </c>
      <c r="G48" s="174" t="s">
        <v>14</v>
      </c>
      <c r="H48" s="175" t="s">
        <v>16</v>
      </c>
      <c r="I48" s="176" t="s">
        <v>190</v>
      </c>
      <c r="J48" s="183" t="s">
        <v>14</v>
      </c>
      <c r="K48" s="180"/>
      <c r="L48" s="175" t="s">
        <v>16</v>
      </c>
      <c r="M48" s="176" t="s">
        <v>190</v>
      </c>
      <c r="N48" s="174" t="s">
        <v>14</v>
      </c>
      <c r="O48" s="175" t="s">
        <v>16</v>
      </c>
      <c r="P48" s="176" t="s">
        <v>190</v>
      </c>
      <c r="Q48" s="174" t="s">
        <v>14</v>
      </c>
      <c r="R48" s="175" t="s">
        <v>16</v>
      </c>
      <c r="S48" s="176" t="s">
        <v>190</v>
      </c>
    </row>
    <row r="49" spans="1:19" ht="18" customHeight="1">
      <c r="A49" s="187" t="s">
        <v>297</v>
      </c>
      <c r="B49" s="443">
        <v>130</v>
      </c>
      <c r="C49" s="254"/>
      <c r="D49" s="187" t="s">
        <v>300</v>
      </c>
      <c r="E49" s="451">
        <v>1120</v>
      </c>
      <c r="F49" s="254"/>
      <c r="G49" s="190" t="s">
        <v>308</v>
      </c>
      <c r="H49" s="443">
        <v>1830</v>
      </c>
      <c r="I49" s="189"/>
      <c r="J49" s="191" t="s">
        <v>215</v>
      </c>
      <c r="K49" s="192" t="s">
        <v>315</v>
      </c>
      <c r="L49" s="451">
        <v>3620</v>
      </c>
      <c r="M49" s="189"/>
      <c r="N49" s="187" t="s">
        <v>296</v>
      </c>
      <c r="O49" s="466">
        <v>340</v>
      </c>
      <c r="P49" s="467"/>
      <c r="Q49" s="190" t="s">
        <v>561</v>
      </c>
      <c r="R49" s="443">
        <v>500</v>
      </c>
      <c r="S49" s="254"/>
    </row>
    <row r="50" spans="1:19" ht="18" customHeight="1">
      <c r="A50" s="187" t="s">
        <v>339</v>
      </c>
      <c r="B50" s="444">
        <v>90</v>
      </c>
      <c r="C50" s="330"/>
      <c r="D50" s="438" t="s">
        <v>245</v>
      </c>
      <c r="E50" s="444">
        <v>160</v>
      </c>
      <c r="F50" s="330"/>
      <c r="H50" s="473"/>
      <c r="I50" s="267"/>
      <c r="J50" s="191" t="s">
        <v>125</v>
      </c>
      <c r="K50" s="192" t="s">
        <v>316</v>
      </c>
      <c r="L50" s="443">
        <v>2030</v>
      </c>
      <c r="M50" s="193"/>
      <c r="N50" s="187" t="s">
        <v>297</v>
      </c>
      <c r="O50" s="450">
        <v>30</v>
      </c>
      <c r="P50" s="257"/>
      <c r="Q50" s="507" t="s">
        <v>562</v>
      </c>
      <c r="R50" s="525">
        <v>100</v>
      </c>
      <c r="S50" s="267"/>
    </row>
    <row r="51" spans="1:19" ht="18" customHeight="1">
      <c r="A51" s="187" t="s">
        <v>299</v>
      </c>
      <c r="B51" s="444">
        <v>140</v>
      </c>
      <c r="C51" s="330"/>
      <c r="D51" s="438" t="s">
        <v>297</v>
      </c>
      <c r="E51" s="443">
        <v>80</v>
      </c>
      <c r="F51" s="267"/>
      <c r="G51" s="287"/>
      <c r="H51" s="474"/>
      <c r="I51" s="267"/>
      <c r="J51" s="191" t="s">
        <v>126</v>
      </c>
      <c r="K51" s="192" t="s">
        <v>316</v>
      </c>
      <c r="L51" s="443">
        <v>1880</v>
      </c>
      <c r="M51" s="193"/>
      <c r="N51" s="190" t="s">
        <v>245</v>
      </c>
      <c r="O51" s="448">
        <v>60</v>
      </c>
      <c r="P51" s="259"/>
      <c r="Q51" s="287" t="s">
        <v>563</v>
      </c>
      <c r="R51" s="529">
        <v>50</v>
      </c>
      <c r="S51" s="267"/>
    </row>
    <row r="52" spans="1:19" ht="18" customHeight="1">
      <c r="A52" s="187" t="s">
        <v>245</v>
      </c>
      <c r="B52" s="444">
        <v>140</v>
      </c>
      <c r="C52" s="330"/>
      <c r="D52" s="434" t="s">
        <v>341</v>
      </c>
      <c r="E52" s="444">
        <v>90</v>
      </c>
      <c r="F52" s="330"/>
      <c r="G52" s="187"/>
      <c r="H52" s="196"/>
      <c r="I52" s="267"/>
      <c r="J52" s="191" t="s">
        <v>213</v>
      </c>
      <c r="K52" s="192" t="s">
        <v>316</v>
      </c>
      <c r="L52" s="443">
        <v>1350</v>
      </c>
      <c r="M52" s="193"/>
      <c r="N52" s="190" t="s">
        <v>298</v>
      </c>
      <c r="O52" s="448">
        <v>80</v>
      </c>
      <c r="P52" s="447"/>
      <c r="Q52" s="187" t="s">
        <v>564</v>
      </c>
      <c r="R52" s="523">
        <v>300</v>
      </c>
      <c r="S52" s="267"/>
    </row>
    <row r="53" spans="1:19" ht="18" customHeight="1">
      <c r="A53" s="187" t="s">
        <v>298</v>
      </c>
      <c r="B53" s="444">
        <v>140</v>
      </c>
      <c r="C53" s="330"/>
      <c r="D53" s="434" t="s">
        <v>299</v>
      </c>
      <c r="E53" s="444">
        <v>30</v>
      </c>
      <c r="F53" s="330"/>
      <c r="G53" s="187"/>
      <c r="H53" s="198"/>
      <c r="I53" s="220"/>
      <c r="J53" s="191" t="s">
        <v>214</v>
      </c>
      <c r="K53" s="192" t="s">
        <v>315</v>
      </c>
      <c r="L53" s="443">
        <v>1950</v>
      </c>
      <c r="M53" s="193"/>
      <c r="N53" s="190" t="s">
        <v>299</v>
      </c>
      <c r="O53" s="448">
        <v>10</v>
      </c>
      <c r="P53" s="447"/>
      <c r="Q53" s="187"/>
      <c r="R53" s="514"/>
      <c r="S53" s="220"/>
    </row>
    <row r="54" spans="1:19" ht="18" customHeight="1">
      <c r="A54" s="187"/>
      <c r="B54" s="200"/>
      <c r="C54" s="220"/>
      <c r="D54" s="434" t="s">
        <v>298</v>
      </c>
      <c r="E54" s="444">
        <v>210</v>
      </c>
      <c r="F54" s="330"/>
      <c r="G54" s="190"/>
      <c r="H54" s="198"/>
      <c r="I54" s="220"/>
      <c r="J54" s="195" t="s">
        <v>325</v>
      </c>
      <c r="K54" s="192" t="s">
        <v>316</v>
      </c>
      <c r="L54" s="443">
        <v>920</v>
      </c>
      <c r="M54" s="193"/>
      <c r="N54" s="187" t="s">
        <v>341</v>
      </c>
      <c r="O54" s="450">
        <v>20</v>
      </c>
      <c r="P54" s="447"/>
      <c r="Q54" s="190"/>
      <c r="R54" s="514"/>
      <c r="S54" s="220"/>
    </row>
    <row r="55" spans="1:19" ht="18" customHeight="1">
      <c r="A55" s="287"/>
      <c r="B55" s="382"/>
      <c r="C55" s="337"/>
      <c r="D55" s="187"/>
      <c r="E55" s="315"/>
      <c r="F55" s="267"/>
      <c r="G55" s="187"/>
      <c r="H55" s="198"/>
      <c r="I55" s="220"/>
      <c r="J55" s="191" t="s">
        <v>326</v>
      </c>
      <c r="K55" s="192" t="s">
        <v>315</v>
      </c>
      <c r="L55" s="443">
        <v>670</v>
      </c>
      <c r="M55" s="193"/>
      <c r="N55" s="187" t="s">
        <v>201</v>
      </c>
      <c r="O55" s="450">
        <v>30</v>
      </c>
      <c r="P55" s="257"/>
      <c r="Q55" s="187"/>
      <c r="R55" s="514"/>
      <c r="S55" s="220"/>
    </row>
    <row r="56" spans="1:19" ht="18" customHeight="1">
      <c r="A56" s="287"/>
      <c r="B56" s="382"/>
      <c r="C56" s="337"/>
      <c r="D56" s="258"/>
      <c r="E56" s="198"/>
      <c r="F56" s="267"/>
      <c r="G56" s="202"/>
      <c r="H56" s="198"/>
      <c r="I56" s="220"/>
      <c r="J56" s="191"/>
      <c r="K56" s="192"/>
      <c r="L56" s="315"/>
      <c r="M56" s="267"/>
      <c r="N56" s="187" t="s">
        <v>202</v>
      </c>
      <c r="O56" s="450">
        <v>20</v>
      </c>
      <c r="P56" s="257"/>
      <c r="Q56" s="508"/>
      <c r="R56" s="514"/>
      <c r="S56" s="220"/>
    </row>
    <row r="57" spans="1:19" ht="18" customHeight="1">
      <c r="A57" s="287"/>
      <c r="B57" s="382"/>
      <c r="C57" s="337"/>
      <c r="D57" s="187"/>
      <c r="E57" s="212"/>
      <c r="F57" s="385"/>
      <c r="G57" s="299"/>
      <c r="H57" s="252"/>
      <c r="I57" s="337"/>
      <c r="J57" s="191"/>
      <c r="K57" s="192"/>
      <c r="L57" s="196"/>
      <c r="M57" s="267"/>
      <c r="N57" s="258"/>
      <c r="O57" s="212"/>
      <c r="P57" s="259"/>
      <c r="Q57" s="502"/>
      <c r="R57" s="519"/>
      <c r="S57" s="337"/>
    </row>
    <row r="58" spans="1:19" ht="18" customHeight="1">
      <c r="A58" s="287"/>
      <c r="B58" s="382"/>
      <c r="C58" s="337"/>
      <c r="D58" s="187"/>
      <c r="E58" s="212"/>
      <c r="F58" s="257"/>
      <c r="G58" s="299"/>
      <c r="I58" s="337"/>
      <c r="J58" s="239"/>
      <c r="K58" s="325"/>
      <c r="L58" s="252"/>
      <c r="M58" s="337"/>
      <c r="N58" s="187"/>
      <c r="O58" s="212"/>
      <c r="P58" s="385"/>
      <c r="Q58" s="502"/>
      <c r="R58" s="519"/>
      <c r="S58" s="337"/>
    </row>
    <row r="59" spans="1:19" ht="18" customHeight="1">
      <c r="A59" s="187"/>
      <c r="B59" s="233"/>
      <c r="C59" s="217"/>
      <c r="D59" s="287"/>
      <c r="E59" s="386"/>
      <c r="F59" s="337"/>
      <c r="G59" s="187"/>
      <c r="H59" s="188"/>
      <c r="I59" s="193"/>
      <c r="J59" s="430"/>
      <c r="K59" s="192"/>
      <c r="L59" s="188"/>
      <c r="M59" s="193"/>
      <c r="N59" s="187"/>
      <c r="O59" s="450"/>
      <c r="P59" s="259"/>
      <c r="Q59" s="187"/>
      <c r="R59" s="444"/>
      <c r="S59" s="267"/>
    </row>
    <row r="60" spans="1:19" ht="18" customHeight="1">
      <c r="A60" s="187"/>
      <c r="B60" s="233"/>
      <c r="C60" s="193"/>
      <c r="D60" s="260"/>
      <c r="E60" s="386"/>
      <c r="F60" s="337"/>
      <c r="G60" s="187"/>
      <c r="H60" s="188">
        <v>0</v>
      </c>
      <c r="I60" s="193">
        <v>0</v>
      </c>
      <c r="J60" s="239"/>
      <c r="K60" s="240"/>
      <c r="L60" s="252"/>
      <c r="M60" s="337"/>
      <c r="N60" s="187"/>
      <c r="O60" s="212"/>
      <c r="P60" s="257"/>
      <c r="Q60" s="187"/>
      <c r="R60" s="444"/>
      <c r="S60" s="267"/>
    </row>
    <row r="61" spans="1:19" ht="18" customHeight="1">
      <c r="A61" s="187"/>
      <c r="B61" s="233"/>
      <c r="C61" s="193"/>
      <c r="D61" s="260"/>
      <c r="E61" s="386"/>
      <c r="F61" s="337"/>
      <c r="G61" s="299"/>
      <c r="H61" s="252"/>
      <c r="I61" s="337"/>
      <c r="J61" s="239"/>
      <c r="K61" s="240"/>
      <c r="L61" s="252"/>
      <c r="M61" s="337"/>
      <c r="N61" s="240"/>
      <c r="O61" s="386"/>
      <c r="P61" s="387"/>
      <c r="Q61" s="502"/>
      <c r="R61" s="519"/>
      <c r="S61" s="337"/>
    </row>
    <row r="62" spans="1:19" ht="18" customHeight="1">
      <c r="A62" s="187"/>
      <c r="B62" s="200"/>
      <c r="C62" s="220"/>
      <c r="D62" s="287"/>
      <c r="E62" s="386"/>
      <c r="F62" s="337"/>
      <c r="G62" s="299"/>
      <c r="H62" s="252"/>
      <c r="I62" s="337"/>
      <c r="J62" s="239"/>
      <c r="K62" s="240"/>
      <c r="L62" s="252"/>
      <c r="M62" s="337"/>
      <c r="N62" s="260"/>
      <c r="O62" s="386"/>
      <c r="P62" s="387"/>
      <c r="Q62" s="502"/>
      <c r="R62" s="519"/>
      <c r="S62" s="337"/>
    </row>
    <row r="63" spans="1:19" ht="18" customHeight="1">
      <c r="A63" s="287"/>
      <c r="B63" s="382"/>
      <c r="C63" s="337"/>
      <c r="D63" s="287"/>
      <c r="E63" s="386"/>
      <c r="F63" s="337"/>
      <c r="G63" s="299"/>
      <c r="H63" s="252"/>
      <c r="I63" s="337"/>
      <c r="J63" s="239"/>
      <c r="K63" s="240"/>
      <c r="L63" s="252"/>
      <c r="M63" s="337"/>
      <c r="N63" s="260"/>
      <c r="O63" s="386"/>
      <c r="P63" s="387"/>
      <c r="Q63" s="502"/>
      <c r="R63" s="519"/>
      <c r="S63" s="337"/>
    </row>
    <row r="64" spans="1:19" ht="18" customHeight="1">
      <c r="A64" s="187"/>
      <c r="B64" s="382"/>
      <c r="C64" s="337"/>
      <c r="D64" s="287"/>
      <c r="E64" s="386"/>
      <c r="F64" s="337"/>
      <c r="G64" s="384" t="s">
        <v>374</v>
      </c>
      <c r="H64" s="252"/>
      <c r="I64" s="337"/>
      <c r="J64" s="430"/>
      <c r="K64" s="192"/>
      <c r="L64" s="252"/>
      <c r="M64" s="337"/>
      <c r="N64" s="190"/>
      <c r="O64" s="386"/>
      <c r="P64" s="337"/>
      <c r="Q64" s="384"/>
      <c r="R64" s="519"/>
      <c r="S64" s="337"/>
    </row>
    <row r="65" spans="1:19" ht="18" customHeight="1">
      <c r="A65" s="367"/>
      <c r="B65" s="352"/>
      <c r="C65" s="220"/>
      <c r="D65" s="367"/>
      <c r="E65" s="264"/>
      <c r="F65" s="220"/>
      <c r="G65" s="388"/>
      <c r="H65" s="223"/>
      <c r="I65" s="220"/>
      <c r="J65" s="225"/>
      <c r="K65" s="226"/>
      <c r="L65" s="223"/>
      <c r="M65" s="220"/>
      <c r="N65" s="226"/>
      <c r="O65" s="264"/>
      <c r="P65" s="220"/>
      <c r="Q65" s="509"/>
      <c r="R65" s="515"/>
      <c r="S65" s="220"/>
    </row>
    <row r="66" spans="1:19" ht="18" customHeight="1" thickBot="1">
      <c r="A66" s="227" t="s">
        <v>29</v>
      </c>
      <c r="B66" s="228">
        <f>SUM(B49:B65)</f>
        <v>640</v>
      </c>
      <c r="C66" s="253">
        <f>SUM(C49:C65)</f>
        <v>0</v>
      </c>
      <c r="D66" s="227" t="s">
        <v>29</v>
      </c>
      <c r="E66" s="228">
        <f>SUM(E49:E65)</f>
        <v>1690</v>
      </c>
      <c r="F66" s="253">
        <f>SUM(F49:F65)</f>
        <v>0</v>
      </c>
      <c r="G66" s="227" t="s">
        <v>29</v>
      </c>
      <c r="H66" s="228">
        <f>SUM(H49:H65)</f>
        <v>1830</v>
      </c>
      <c r="I66" s="253">
        <f>SUM(I49:I65)</f>
        <v>0</v>
      </c>
      <c r="J66" s="230" t="s">
        <v>29</v>
      </c>
      <c r="K66" s="231"/>
      <c r="L66" s="228">
        <f>SUM(L49:L65)</f>
        <v>12420</v>
      </c>
      <c r="M66" s="253">
        <f>SUM(M49:M65)</f>
        <v>0</v>
      </c>
      <c r="N66" s="227" t="s">
        <v>29</v>
      </c>
      <c r="O66" s="228">
        <f>SUM(O49:O65)</f>
        <v>590</v>
      </c>
      <c r="P66" s="253">
        <f>SUM(P49:P65)</f>
        <v>0</v>
      </c>
      <c r="Q66" s="227" t="s">
        <v>29</v>
      </c>
      <c r="R66" s="516">
        <f>SUM(R49:R65)</f>
        <v>950</v>
      </c>
      <c r="S66" s="229">
        <f>SUM(S49:S65)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82" dxfId="413" operator="greaterThan" stopIfTrue="1">
      <formula>B8</formula>
    </cfRule>
  </conditionalFormatting>
  <conditionalFormatting sqref="F8">
    <cfRule type="cellIs" priority="81" dxfId="413" operator="greaterThan" stopIfTrue="1">
      <formula>E8</formula>
    </cfRule>
  </conditionalFormatting>
  <conditionalFormatting sqref="I8">
    <cfRule type="cellIs" priority="80" dxfId="413" operator="greaterThan" stopIfTrue="1">
      <formula>H8</formula>
    </cfRule>
  </conditionalFormatting>
  <conditionalFormatting sqref="M8">
    <cfRule type="cellIs" priority="79" dxfId="413" operator="greaterThan" stopIfTrue="1">
      <formula>L8</formula>
    </cfRule>
  </conditionalFormatting>
  <conditionalFormatting sqref="P8">
    <cfRule type="cellIs" priority="78" dxfId="413" operator="greaterThan" stopIfTrue="1">
      <formula>O8</formula>
    </cfRule>
  </conditionalFormatting>
  <conditionalFormatting sqref="C20">
    <cfRule type="cellIs" priority="77" dxfId="413" operator="greaterThan" stopIfTrue="1">
      <formula>B20</formula>
    </cfRule>
  </conditionalFormatting>
  <conditionalFormatting sqref="F20">
    <cfRule type="cellIs" priority="76" dxfId="413" operator="greaterThan" stopIfTrue="1">
      <formula>E20</formula>
    </cfRule>
  </conditionalFormatting>
  <conditionalFormatting sqref="I20">
    <cfRule type="cellIs" priority="75" dxfId="413" operator="greaterThan" stopIfTrue="1">
      <formula>H20</formula>
    </cfRule>
  </conditionalFormatting>
  <conditionalFormatting sqref="M20">
    <cfRule type="cellIs" priority="74" dxfId="413" operator="greaterThan" stopIfTrue="1">
      <formula>L20</formula>
    </cfRule>
  </conditionalFormatting>
  <conditionalFormatting sqref="P20">
    <cfRule type="cellIs" priority="73" dxfId="413" operator="greaterThan" stopIfTrue="1">
      <formula>O20</formula>
    </cfRule>
  </conditionalFormatting>
  <conditionalFormatting sqref="C35">
    <cfRule type="cellIs" priority="72" dxfId="413" operator="greaterThan" stopIfTrue="1">
      <formula>B35</formula>
    </cfRule>
  </conditionalFormatting>
  <conditionalFormatting sqref="F35">
    <cfRule type="cellIs" priority="71" dxfId="413" operator="greaterThan" stopIfTrue="1">
      <formula>E35</formula>
    </cfRule>
  </conditionalFormatting>
  <conditionalFormatting sqref="I35">
    <cfRule type="cellIs" priority="70" dxfId="413" operator="greaterThan" stopIfTrue="1">
      <formula>H35</formula>
    </cfRule>
  </conditionalFormatting>
  <conditionalFormatting sqref="M35">
    <cfRule type="cellIs" priority="69" dxfId="413" operator="greaterThan" stopIfTrue="1">
      <formula>L35</formula>
    </cfRule>
  </conditionalFormatting>
  <conditionalFormatting sqref="P35">
    <cfRule type="cellIs" priority="68" dxfId="413" operator="greaterThan" stopIfTrue="1">
      <formula>O35</formula>
    </cfRule>
  </conditionalFormatting>
  <conditionalFormatting sqref="C59">
    <cfRule type="cellIs" priority="67" dxfId="413" operator="greaterThan" stopIfTrue="1">
      <formula>B59</formula>
    </cfRule>
  </conditionalFormatting>
  <conditionalFormatting sqref="F57">
    <cfRule type="cellIs" priority="66" dxfId="413" operator="greaterThan" stopIfTrue="1">
      <formula>E57</formula>
    </cfRule>
  </conditionalFormatting>
  <conditionalFormatting sqref="M49">
    <cfRule type="cellIs" priority="64" dxfId="413" operator="greaterThan" stopIfTrue="1">
      <formula>L49</formula>
    </cfRule>
  </conditionalFormatting>
  <conditionalFormatting sqref="P49">
    <cfRule type="cellIs" priority="63" dxfId="413" operator="greaterThan" stopIfTrue="1">
      <formula>O49</formula>
    </cfRule>
  </conditionalFormatting>
  <conditionalFormatting sqref="I9">
    <cfRule type="cellIs" priority="62" dxfId="413" operator="greaterThan" stopIfTrue="1">
      <formula>H9</formula>
    </cfRule>
  </conditionalFormatting>
  <conditionalFormatting sqref="M9:M10">
    <cfRule type="cellIs" priority="61" dxfId="413" operator="greaterThan" stopIfTrue="1">
      <formula>L9</formula>
    </cfRule>
  </conditionalFormatting>
  <conditionalFormatting sqref="P9">
    <cfRule type="cellIs" priority="60" dxfId="413" operator="greaterThan" stopIfTrue="1">
      <formula>O9</formula>
    </cfRule>
  </conditionalFormatting>
  <conditionalFormatting sqref="C21:C23">
    <cfRule type="cellIs" priority="59" dxfId="413" operator="greaterThan" stopIfTrue="1">
      <formula>B21</formula>
    </cfRule>
  </conditionalFormatting>
  <conditionalFormatting sqref="F21:F23">
    <cfRule type="cellIs" priority="58" dxfId="413" operator="greaterThan" stopIfTrue="1">
      <formula>E21</formula>
    </cfRule>
  </conditionalFormatting>
  <conditionalFormatting sqref="I21:I24">
    <cfRule type="cellIs" priority="57" dxfId="413" operator="greaterThan" stopIfTrue="1">
      <formula>H21</formula>
    </cfRule>
  </conditionalFormatting>
  <conditionalFormatting sqref="M21:M24">
    <cfRule type="cellIs" priority="56" dxfId="413" operator="greaterThan" stopIfTrue="1">
      <formula>L21</formula>
    </cfRule>
  </conditionalFormatting>
  <conditionalFormatting sqref="P21:P24">
    <cfRule type="cellIs" priority="55" dxfId="413" operator="greaterThan" stopIfTrue="1">
      <formula>O21</formula>
    </cfRule>
  </conditionalFormatting>
  <conditionalFormatting sqref="C36:C37">
    <cfRule type="cellIs" priority="54" dxfId="413" operator="greaterThan" stopIfTrue="1">
      <formula>B36</formula>
    </cfRule>
  </conditionalFormatting>
  <conditionalFormatting sqref="I36:I37">
    <cfRule type="cellIs" priority="52" dxfId="413" operator="greaterThan" stopIfTrue="1">
      <formula>H36</formula>
    </cfRule>
  </conditionalFormatting>
  <conditionalFormatting sqref="M36:M38">
    <cfRule type="cellIs" priority="51" dxfId="413" operator="greaterThan" stopIfTrue="1">
      <formula>L36</formula>
    </cfRule>
  </conditionalFormatting>
  <conditionalFormatting sqref="P36:P38">
    <cfRule type="cellIs" priority="50" dxfId="413" operator="greaterThan" stopIfTrue="1">
      <formula>O36</formula>
    </cfRule>
  </conditionalFormatting>
  <conditionalFormatting sqref="C60:C61">
    <cfRule type="cellIs" priority="49" dxfId="413" operator="greaterThan" stopIfTrue="1">
      <formula>B60</formula>
    </cfRule>
  </conditionalFormatting>
  <conditionalFormatting sqref="F58">
    <cfRule type="cellIs" priority="48" dxfId="413" operator="greaterThan" stopIfTrue="1">
      <formula>E58</formula>
    </cfRule>
  </conditionalFormatting>
  <conditionalFormatting sqref="I59:I60">
    <cfRule type="cellIs" priority="47" dxfId="413" operator="greaterThan" stopIfTrue="1">
      <formula>H59</formula>
    </cfRule>
  </conditionalFormatting>
  <conditionalFormatting sqref="P60">
    <cfRule type="cellIs" priority="44" dxfId="413" operator="greaterThan" stopIfTrue="1">
      <formula>O60</formula>
    </cfRule>
  </conditionalFormatting>
  <conditionalFormatting sqref="P58">
    <cfRule type="cellIs" priority="43" dxfId="413" operator="greaterThan" stopIfTrue="1">
      <formula>O58</formula>
    </cfRule>
  </conditionalFormatting>
  <conditionalFormatting sqref="L8">
    <cfRule type="cellIs" priority="42" dxfId="413" operator="greaterThan" stopIfTrue="1">
      <formula>K8</formula>
    </cfRule>
  </conditionalFormatting>
  <conditionalFormatting sqref="L9:L10">
    <cfRule type="cellIs" priority="41" dxfId="413" operator="greaterThan" stopIfTrue="1">
      <formula>K9</formula>
    </cfRule>
  </conditionalFormatting>
  <conditionalFormatting sqref="B20">
    <cfRule type="cellIs" priority="40" dxfId="413" operator="greaterThan" stopIfTrue="1">
      <formula>A20</formula>
    </cfRule>
  </conditionalFormatting>
  <conditionalFormatting sqref="B21:B23">
    <cfRule type="cellIs" priority="39" dxfId="413" operator="greaterThan" stopIfTrue="1">
      <formula>A21</formula>
    </cfRule>
  </conditionalFormatting>
  <conditionalFormatting sqref="E20">
    <cfRule type="cellIs" priority="38" dxfId="413" operator="greaterThan" stopIfTrue="1">
      <formula>D20</formula>
    </cfRule>
  </conditionalFormatting>
  <conditionalFormatting sqref="E21:E23">
    <cfRule type="cellIs" priority="37" dxfId="413" operator="greaterThan" stopIfTrue="1">
      <formula>D21</formula>
    </cfRule>
  </conditionalFormatting>
  <conditionalFormatting sqref="H20">
    <cfRule type="cellIs" priority="36" dxfId="413" operator="greaterThan" stopIfTrue="1">
      <formula>G20</formula>
    </cfRule>
  </conditionalFormatting>
  <conditionalFormatting sqref="H21:H24">
    <cfRule type="cellIs" priority="35" dxfId="413" operator="greaterThan" stopIfTrue="1">
      <formula>G21</formula>
    </cfRule>
  </conditionalFormatting>
  <conditionalFormatting sqref="L20">
    <cfRule type="cellIs" priority="34" dxfId="413" operator="greaterThan" stopIfTrue="1">
      <formula>K20</formula>
    </cfRule>
  </conditionalFormatting>
  <conditionalFormatting sqref="L21:L25">
    <cfRule type="cellIs" priority="33" dxfId="413" operator="greaterThan" stopIfTrue="1">
      <formula>K21</formula>
    </cfRule>
  </conditionalFormatting>
  <conditionalFormatting sqref="O20">
    <cfRule type="cellIs" priority="32" dxfId="413" operator="greaterThan" stopIfTrue="1">
      <formula>N20</formula>
    </cfRule>
  </conditionalFormatting>
  <conditionalFormatting sqref="O21:O24">
    <cfRule type="cellIs" priority="31" dxfId="413" operator="greaterThan" stopIfTrue="1">
      <formula>N21</formula>
    </cfRule>
  </conditionalFormatting>
  <conditionalFormatting sqref="B35">
    <cfRule type="cellIs" priority="30" dxfId="413" operator="greaterThan" stopIfTrue="1">
      <formula>A35</formula>
    </cfRule>
  </conditionalFormatting>
  <conditionalFormatting sqref="B36:B37">
    <cfRule type="cellIs" priority="29" dxfId="413" operator="greaterThan" stopIfTrue="1">
      <formula>A36</formula>
    </cfRule>
  </conditionalFormatting>
  <conditionalFormatting sqref="E36:E37">
    <cfRule type="cellIs" priority="28" dxfId="413" operator="greaterThan" stopIfTrue="1">
      <formula>D36</formula>
    </cfRule>
  </conditionalFormatting>
  <conditionalFormatting sqref="E35">
    <cfRule type="cellIs" priority="27" dxfId="413" operator="greaterThan" stopIfTrue="1">
      <formula>D35</formula>
    </cfRule>
  </conditionalFormatting>
  <conditionalFormatting sqref="H35">
    <cfRule type="cellIs" priority="26" dxfId="413" operator="greaterThan" stopIfTrue="1">
      <formula>G35</formula>
    </cfRule>
  </conditionalFormatting>
  <conditionalFormatting sqref="H36:H37">
    <cfRule type="cellIs" priority="25" dxfId="413" operator="greaterThan" stopIfTrue="1">
      <formula>G36</formula>
    </cfRule>
  </conditionalFormatting>
  <conditionalFormatting sqref="L35">
    <cfRule type="cellIs" priority="24" dxfId="413" operator="greaterThan" stopIfTrue="1">
      <formula>K35</formula>
    </cfRule>
  </conditionalFormatting>
  <conditionalFormatting sqref="L36:L38">
    <cfRule type="cellIs" priority="23" dxfId="413" operator="greaterThan" stopIfTrue="1">
      <formula>K36</formula>
    </cfRule>
  </conditionalFormatting>
  <conditionalFormatting sqref="O35">
    <cfRule type="cellIs" priority="22" dxfId="413" operator="greaterThan" stopIfTrue="1">
      <formula>N35</formula>
    </cfRule>
  </conditionalFormatting>
  <conditionalFormatting sqref="O36:O38">
    <cfRule type="cellIs" priority="21" dxfId="413" operator="greaterThan" stopIfTrue="1">
      <formula>N36</formula>
    </cfRule>
  </conditionalFormatting>
  <conditionalFormatting sqref="L50:L55">
    <cfRule type="cellIs" priority="19" dxfId="413" operator="greaterThan" stopIfTrue="1">
      <formula>K50</formula>
    </cfRule>
  </conditionalFormatting>
  <conditionalFormatting sqref="L49">
    <cfRule type="cellIs" priority="18" dxfId="413" operator="greaterThan" stopIfTrue="1">
      <formula>K49</formula>
    </cfRule>
  </conditionalFormatting>
  <conditionalFormatting sqref="O55:O56 O50">
    <cfRule type="cellIs" priority="17" dxfId="413" operator="greaterThan" stopIfTrue="1">
      <formula>N50</formula>
    </cfRule>
  </conditionalFormatting>
  <conditionalFormatting sqref="O49">
    <cfRule type="cellIs" priority="16" dxfId="413" operator="greaterThan" stopIfTrue="1">
      <formula>N49</formula>
    </cfRule>
  </conditionalFormatting>
  <conditionalFormatting sqref="I49">
    <cfRule type="cellIs" priority="91" dxfId="413" operator="greaterThan" stopIfTrue="1">
      <formula>古賀・宗像・福津・糸島!#REF!</formula>
    </cfRule>
  </conditionalFormatting>
  <conditionalFormatting sqref="L13">
    <cfRule type="cellIs" priority="14" dxfId="413" operator="greaterThan" stopIfTrue="1">
      <formula>K13</formula>
    </cfRule>
  </conditionalFormatting>
  <conditionalFormatting sqref="O25">
    <cfRule type="cellIs" priority="13" dxfId="413" operator="greaterThan" stopIfTrue="1">
      <formula>N25</formula>
    </cfRule>
  </conditionalFormatting>
  <conditionalFormatting sqref="S8">
    <cfRule type="cellIs" priority="12" dxfId="413" operator="greaterThan" stopIfTrue="1">
      <formula>R8</formula>
    </cfRule>
  </conditionalFormatting>
  <conditionalFormatting sqref="S9">
    <cfRule type="cellIs" priority="11" dxfId="413" operator="greaterThan" stopIfTrue="1">
      <formula>R9</formula>
    </cfRule>
  </conditionalFormatting>
  <conditionalFormatting sqref="S20">
    <cfRule type="cellIs" priority="10" dxfId="413" operator="greaterThan" stopIfTrue="1">
      <formula>R20</formula>
    </cfRule>
  </conditionalFormatting>
  <conditionalFormatting sqref="S21:S24">
    <cfRule type="cellIs" priority="9" dxfId="413" operator="greaterThan" stopIfTrue="1">
      <formula>R21</formula>
    </cfRule>
  </conditionalFormatting>
  <conditionalFormatting sqref="R20">
    <cfRule type="cellIs" priority="8" dxfId="413" operator="greaterThan" stopIfTrue="1">
      <formula>Q20</formula>
    </cfRule>
  </conditionalFormatting>
  <conditionalFormatting sqref="R21:R24">
    <cfRule type="cellIs" priority="7" dxfId="413" operator="greaterThan" stopIfTrue="1">
      <formula>Q21</formula>
    </cfRule>
  </conditionalFormatting>
  <conditionalFormatting sqref="S35">
    <cfRule type="cellIs" priority="6" dxfId="413" operator="greaterThan" stopIfTrue="1">
      <formula>R35</formula>
    </cfRule>
  </conditionalFormatting>
  <conditionalFormatting sqref="S36:S37">
    <cfRule type="cellIs" priority="5" dxfId="413" operator="greaterThan" stopIfTrue="1">
      <formula>R36</formula>
    </cfRule>
  </conditionalFormatting>
  <conditionalFormatting sqref="R35">
    <cfRule type="cellIs" priority="4" dxfId="413" operator="greaterThan" stopIfTrue="1">
      <formula>Q35</formula>
    </cfRule>
  </conditionalFormatting>
  <conditionalFormatting sqref="R36:R37">
    <cfRule type="cellIs" priority="3" dxfId="413" operator="greaterThan" stopIfTrue="1">
      <formula>Q36</formula>
    </cfRule>
  </conditionalFormatting>
  <conditionalFormatting sqref="S59:S60">
    <cfRule type="cellIs" priority="1" dxfId="413" operator="greaterThan" stopIfTrue="1">
      <formula>R59</formula>
    </cfRule>
  </conditionalFormatting>
  <conditionalFormatting sqref="S49">
    <cfRule type="cellIs" priority="2" dxfId="413" operator="greaterThan" stopIfTrue="1">
      <formula>古賀・宗像・福津・糸島!#REF!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workbookViewId="0" topLeftCell="A1">
      <selection activeCell="P32" sqref="P32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5">
        <f>'東区・博多区'!A2</f>
        <v>0</v>
      </c>
      <c r="B2" s="611"/>
      <c r="C2" s="611"/>
      <c r="D2" s="612"/>
      <c r="E2" s="608" t="str">
        <f>'東区・博多区'!E2</f>
        <v>令和　　　年　　　月　　　日</v>
      </c>
      <c r="F2" s="609"/>
      <c r="G2" s="610"/>
      <c r="H2" s="114">
        <f>'東区・博多区'!H2</f>
        <v>0</v>
      </c>
      <c r="I2" s="88">
        <f>'東区・博多区'!I2</f>
        <v>0</v>
      </c>
      <c r="J2" s="178"/>
      <c r="K2" s="425"/>
      <c r="L2" s="149"/>
      <c r="M2" s="150"/>
      <c r="N2" s="89"/>
      <c r="O2" s="90"/>
      <c r="P2" s="7"/>
    </row>
    <row r="3" spans="1:17" ht="15" customHeight="1" thickBot="1">
      <c r="A3" s="151"/>
      <c r="B3" s="152"/>
      <c r="N3" s="91"/>
      <c r="Q3" s="91" t="s">
        <v>184</v>
      </c>
    </row>
    <row r="4" spans="1:17" ht="17.25" customHeight="1" thickBot="1">
      <c r="A4" s="186" t="s">
        <v>593</v>
      </c>
      <c r="B4" s="148"/>
      <c r="C4" s="93" t="s">
        <v>256</v>
      </c>
      <c r="D4" s="177" t="s">
        <v>255</v>
      </c>
      <c r="E4" s="111"/>
      <c r="F4" s="96" t="s">
        <v>6</v>
      </c>
      <c r="G4" s="97">
        <f>SUM(B24,E24,H24,L24,O24,R24)</f>
        <v>11400</v>
      </c>
      <c r="H4" s="112" t="s">
        <v>7</v>
      </c>
      <c r="I4" s="117">
        <f>SUM(C24,F24,I24,M24,P24,S24)</f>
        <v>0</v>
      </c>
      <c r="J4" s="389"/>
      <c r="K4" s="389"/>
      <c r="L4" s="119" t="s">
        <v>8</v>
      </c>
      <c r="M4" s="120">
        <f>SUM(I4,I26,I41)</f>
        <v>0</v>
      </c>
      <c r="N4" s="103"/>
      <c r="O4" s="122"/>
      <c r="Q4" s="103" t="s">
        <v>185</v>
      </c>
    </row>
    <row r="5" spans="1:16" ht="5.25" customHeight="1" thickBot="1">
      <c r="A5" s="153"/>
      <c r="B5" s="154"/>
      <c r="C5" s="155"/>
      <c r="D5" s="156"/>
      <c r="E5" s="157"/>
      <c r="F5" s="158"/>
      <c r="G5" s="146"/>
      <c r="H5" s="159"/>
      <c r="I5" s="160"/>
      <c r="J5" s="124"/>
      <c r="K5" s="124"/>
      <c r="L5" s="125"/>
      <c r="M5" s="161"/>
      <c r="N5" s="124"/>
      <c r="O5" s="125"/>
      <c r="P5" s="161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392</v>
      </c>
      <c r="R6" s="76"/>
      <c r="S6" s="104"/>
    </row>
    <row r="7" spans="1:19" ht="14.25" customHeight="1">
      <c r="A7" s="105" t="s">
        <v>14</v>
      </c>
      <c r="B7" s="106" t="s">
        <v>16</v>
      </c>
      <c r="C7" s="108" t="s">
        <v>190</v>
      </c>
      <c r="D7" s="105" t="s">
        <v>14</v>
      </c>
      <c r="E7" s="106" t="s">
        <v>16</v>
      </c>
      <c r="F7" s="108" t="s">
        <v>190</v>
      </c>
      <c r="G7" s="105" t="s">
        <v>14</v>
      </c>
      <c r="H7" s="106" t="s">
        <v>16</v>
      </c>
      <c r="I7" s="108" t="s">
        <v>190</v>
      </c>
      <c r="J7" s="179" t="s">
        <v>14</v>
      </c>
      <c r="K7" s="180"/>
      <c r="L7" s="106" t="s">
        <v>16</v>
      </c>
      <c r="M7" s="108" t="s">
        <v>190</v>
      </c>
      <c r="N7" s="105" t="s">
        <v>14</v>
      </c>
      <c r="O7" s="106" t="s">
        <v>16</v>
      </c>
      <c r="P7" s="108" t="s">
        <v>190</v>
      </c>
      <c r="Q7" s="105" t="s">
        <v>14</v>
      </c>
      <c r="R7" s="106" t="s">
        <v>16</v>
      </c>
      <c r="S7" s="108" t="s">
        <v>190</v>
      </c>
    </row>
    <row r="8" spans="1:19" ht="18" customHeight="1">
      <c r="A8" s="475" t="s">
        <v>387</v>
      </c>
      <c r="B8" s="391">
        <v>290</v>
      </c>
      <c r="C8" s="189"/>
      <c r="D8" s="475" t="s">
        <v>618</v>
      </c>
      <c r="E8" s="442">
        <v>250</v>
      </c>
      <c r="F8" s="189"/>
      <c r="G8" s="390" t="s">
        <v>257</v>
      </c>
      <c r="H8" s="442">
        <v>1460</v>
      </c>
      <c r="I8" s="189"/>
      <c r="J8" s="360" t="s">
        <v>257</v>
      </c>
      <c r="K8" s="361" t="s">
        <v>315</v>
      </c>
      <c r="L8" s="468">
        <v>1930</v>
      </c>
      <c r="M8" s="189"/>
      <c r="N8" s="390"/>
      <c r="O8" s="362"/>
      <c r="P8" s="189"/>
      <c r="Q8" s="390" t="s">
        <v>565</v>
      </c>
      <c r="R8" s="442">
        <v>50</v>
      </c>
      <c r="S8" s="254"/>
    </row>
    <row r="9" spans="1:19" ht="18" customHeight="1">
      <c r="A9" s="475" t="s">
        <v>388</v>
      </c>
      <c r="B9" s="391">
        <v>270</v>
      </c>
      <c r="C9" s="220"/>
      <c r="D9" s="543" t="s">
        <v>328</v>
      </c>
      <c r="E9" s="444">
        <v>100</v>
      </c>
      <c r="F9" s="330"/>
      <c r="G9" s="390" t="s">
        <v>258</v>
      </c>
      <c r="H9" s="443">
        <v>990</v>
      </c>
      <c r="I9" s="193"/>
      <c r="J9" s="360" t="s">
        <v>328</v>
      </c>
      <c r="K9" s="393" t="s">
        <v>315</v>
      </c>
      <c r="L9" s="469">
        <v>1030</v>
      </c>
      <c r="M9" s="193"/>
      <c r="N9" s="394"/>
      <c r="O9" s="362"/>
      <c r="P9" s="193"/>
      <c r="Q9" s="390" t="s">
        <v>566</v>
      </c>
      <c r="R9" s="443">
        <v>140</v>
      </c>
      <c r="S9" s="267"/>
    </row>
    <row r="10" spans="1:19" ht="18" customHeight="1">
      <c r="A10" s="475" t="s">
        <v>389</v>
      </c>
      <c r="B10" s="391">
        <v>240</v>
      </c>
      <c r="C10" s="220"/>
      <c r="D10" s="475" t="s">
        <v>619</v>
      </c>
      <c r="E10" s="444">
        <v>140</v>
      </c>
      <c r="F10" s="330"/>
      <c r="G10" s="390"/>
      <c r="H10" s="392"/>
      <c r="I10" s="220"/>
      <c r="J10" s="360" t="s">
        <v>329</v>
      </c>
      <c r="K10" s="361" t="s">
        <v>315</v>
      </c>
      <c r="L10" s="469">
        <v>1220</v>
      </c>
      <c r="M10" s="193"/>
      <c r="N10" s="390"/>
      <c r="O10" s="392"/>
      <c r="P10" s="220"/>
      <c r="Q10" s="390" t="s">
        <v>567</v>
      </c>
      <c r="R10" s="530">
        <v>130</v>
      </c>
      <c r="S10" s="220"/>
    </row>
    <row r="11" spans="1:19" ht="18" customHeight="1">
      <c r="A11" s="390"/>
      <c r="B11" s="391"/>
      <c r="C11" s="220"/>
      <c r="D11" s="390"/>
      <c r="E11" s="444"/>
      <c r="F11" s="330"/>
      <c r="G11" s="390"/>
      <c r="H11" s="392"/>
      <c r="I11" s="395"/>
      <c r="J11" s="619" t="s">
        <v>259</v>
      </c>
      <c r="K11" s="620"/>
      <c r="L11" s="452"/>
      <c r="M11" s="193"/>
      <c r="N11" s="390"/>
      <c r="O11" s="392"/>
      <c r="P11" s="220"/>
      <c r="Q11" s="390"/>
      <c r="R11" s="530"/>
      <c r="S11" s="395"/>
    </row>
    <row r="12" spans="1:19" ht="18" customHeight="1">
      <c r="A12" s="390"/>
      <c r="B12" s="391"/>
      <c r="C12" s="220"/>
      <c r="D12" s="390"/>
      <c r="E12" s="429"/>
      <c r="F12" s="220"/>
      <c r="G12" s="390"/>
      <c r="H12" s="392"/>
      <c r="I12" s="220"/>
      <c r="J12" s="360"/>
      <c r="K12" s="361"/>
      <c r="L12" s="441"/>
      <c r="M12" s="220"/>
      <c r="N12" s="390"/>
      <c r="O12" s="392"/>
      <c r="P12" s="220"/>
      <c r="Q12" s="390"/>
      <c r="R12" s="530"/>
      <c r="S12" s="220"/>
    </row>
    <row r="13" spans="1:19" ht="18" customHeight="1">
      <c r="A13" s="390"/>
      <c r="B13" s="391"/>
      <c r="C13" s="220"/>
      <c r="D13" s="390"/>
      <c r="E13" s="429"/>
      <c r="F13" s="220"/>
      <c r="G13" s="390"/>
      <c r="H13" s="392"/>
      <c r="I13" s="220"/>
      <c r="J13" s="360"/>
      <c r="K13" s="361"/>
      <c r="L13" s="391"/>
      <c r="M13" s="220"/>
      <c r="N13" s="390"/>
      <c r="O13" s="392"/>
      <c r="P13" s="220"/>
      <c r="Q13" s="390"/>
      <c r="R13" s="530"/>
      <c r="S13" s="220"/>
    </row>
    <row r="14" spans="1:19" ht="18" customHeight="1">
      <c r="A14" s="390"/>
      <c r="B14" s="391"/>
      <c r="C14" s="220"/>
      <c r="D14" s="390"/>
      <c r="E14" s="391"/>
      <c r="F14" s="220"/>
      <c r="G14" s="390"/>
      <c r="H14" s="391"/>
      <c r="I14" s="220"/>
      <c r="J14" s="360"/>
      <c r="K14" s="361"/>
      <c r="L14" s="391"/>
      <c r="M14" s="220"/>
      <c r="N14" s="390"/>
      <c r="O14" s="391"/>
      <c r="P14" s="220"/>
      <c r="Q14" s="390"/>
      <c r="R14" s="531"/>
      <c r="S14" s="220"/>
    </row>
    <row r="15" spans="1:19" ht="18" customHeight="1">
      <c r="A15" s="396" t="s">
        <v>260</v>
      </c>
      <c r="B15" s="397">
        <f>SUM(B8:B13)</f>
        <v>800</v>
      </c>
      <c r="C15" s="398">
        <f>SUM(C8:C13)</f>
        <v>0</v>
      </c>
      <c r="D15" s="396" t="s">
        <v>260</v>
      </c>
      <c r="E15" s="397">
        <f>SUM(E8:E11)</f>
        <v>490</v>
      </c>
      <c r="F15" s="398">
        <f>SUM(F8:F11)</f>
        <v>0</v>
      </c>
      <c r="G15" s="396" t="s">
        <v>260</v>
      </c>
      <c r="H15" s="397">
        <f>SUM(H8:H13)</f>
        <v>2450</v>
      </c>
      <c r="I15" s="398">
        <f>SUM(I8:I13)</f>
        <v>0</v>
      </c>
      <c r="J15" s="396" t="s">
        <v>260</v>
      </c>
      <c r="K15" s="399"/>
      <c r="L15" s="400">
        <f>SUM(L8:L13)</f>
        <v>4180</v>
      </c>
      <c r="M15" s="398">
        <f>SUM(M8:M13)</f>
        <v>0</v>
      </c>
      <c r="N15" s="396" t="s">
        <v>260</v>
      </c>
      <c r="O15" s="397">
        <f>SUM(O8:O13)</f>
        <v>0</v>
      </c>
      <c r="P15" s="398">
        <f>SUM(P8:P13)</f>
        <v>0</v>
      </c>
      <c r="Q15" s="510"/>
      <c r="R15" s="532">
        <f>SUM(R8:R14)</f>
        <v>320</v>
      </c>
      <c r="S15" s="398">
        <f>SUM(S8:S14)</f>
        <v>0</v>
      </c>
    </row>
    <row r="16" spans="1:19" ht="18" customHeight="1">
      <c r="A16" s="401" t="s">
        <v>261</v>
      </c>
      <c r="B16" s="391"/>
      <c r="C16" s="220"/>
      <c r="D16" s="401" t="s">
        <v>261</v>
      </c>
      <c r="E16" s="392"/>
      <c r="F16" s="220"/>
      <c r="G16" s="401" t="s">
        <v>261</v>
      </c>
      <c r="H16" s="392"/>
      <c r="I16" s="220"/>
      <c r="J16" s="402" t="s">
        <v>261</v>
      </c>
      <c r="K16" s="403"/>
      <c r="L16" s="392"/>
      <c r="M16" s="220"/>
      <c r="N16" s="401" t="s">
        <v>261</v>
      </c>
      <c r="O16" s="392"/>
      <c r="P16" s="220"/>
      <c r="Q16" s="511"/>
      <c r="R16" s="530"/>
      <c r="S16" s="220"/>
    </row>
    <row r="17" spans="1:19" ht="18" customHeight="1">
      <c r="A17" s="390"/>
      <c r="B17" s="391"/>
      <c r="C17" s="220"/>
      <c r="D17" s="475" t="s">
        <v>620</v>
      </c>
      <c r="E17" s="392"/>
      <c r="F17" s="193"/>
      <c r="G17" s="390" t="s">
        <v>262</v>
      </c>
      <c r="H17" s="392">
        <v>770</v>
      </c>
      <c r="I17" s="193"/>
      <c r="J17" s="360" t="s">
        <v>274</v>
      </c>
      <c r="K17" s="361" t="s">
        <v>315</v>
      </c>
      <c r="L17" s="443">
        <v>1070</v>
      </c>
      <c r="M17" s="193"/>
      <c r="N17" s="390"/>
      <c r="O17" s="392"/>
      <c r="P17" s="193"/>
      <c r="Q17" s="390"/>
      <c r="R17" s="530"/>
      <c r="S17" s="267"/>
    </row>
    <row r="18" spans="1:19" ht="18" customHeight="1">
      <c r="A18" s="390"/>
      <c r="B18" s="391"/>
      <c r="C18" s="220"/>
      <c r="D18" s="404"/>
      <c r="E18" s="392"/>
      <c r="F18" s="220"/>
      <c r="G18" s="390" t="s">
        <v>263</v>
      </c>
      <c r="H18" s="392"/>
      <c r="I18" s="193"/>
      <c r="J18" s="360" t="s">
        <v>318</v>
      </c>
      <c r="K18" s="361" t="s">
        <v>319</v>
      </c>
      <c r="L18" s="443">
        <v>310</v>
      </c>
      <c r="M18" s="193"/>
      <c r="N18" s="390"/>
      <c r="O18" s="392"/>
      <c r="P18" s="193"/>
      <c r="Q18" s="390"/>
      <c r="R18" s="530"/>
      <c r="S18" s="267"/>
    </row>
    <row r="19" spans="1:19" ht="18" customHeight="1">
      <c r="A19" s="390"/>
      <c r="B19" s="391"/>
      <c r="C19" s="220"/>
      <c r="D19" s="404"/>
      <c r="E19" s="392"/>
      <c r="F19" s="220"/>
      <c r="G19" s="404"/>
      <c r="H19" s="392"/>
      <c r="I19" s="220"/>
      <c r="J19" s="360" t="s">
        <v>590</v>
      </c>
      <c r="K19" s="361" t="s">
        <v>319</v>
      </c>
      <c r="L19" s="443">
        <v>1010</v>
      </c>
      <c r="M19" s="193"/>
      <c r="N19" s="390"/>
      <c r="O19" s="617"/>
      <c r="P19" s="618"/>
      <c r="Q19" s="404"/>
      <c r="R19" s="530"/>
      <c r="S19" s="220"/>
    </row>
    <row r="20" spans="1:19" ht="18" customHeight="1">
      <c r="A20" s="390"/>
      <c r="B20" s="391"/>
      <c r="C20" s="220"/>
      <c r="D20" s="404"/>
      <c r="E20" s="392"/>
      <c r="F20" s="220"/>
      <c r="G20" s="404"/>
      <c r="H20" s="392"/>
      <c r="I20" s="220"/>
      <c r="J20" s="360"/>
      <c r="K20" s="361"/>
      <c r="L20" s="391"/>
      <c r="M20" s="220"/>
      <c r="N20" s="390"/>
      <c r="O20" s="391"/>
      <c r="P20" s="220"/>
      <c r="Q20" s="404"/>
      <c r="R20" s="530"/>
      <c r="S20" s="220"/>
    </row>
    <row r="21" spans="1:19" ht="18" customHeight="1">
      <c r="A21" s="390"/>
      <c r="B21" s="391"/>
      <c r="C21" s="220"/>
      <c r="D21" s="390"/>
      <c r="E21" s="392"/>
      <c r="F21" s="220"/>
      <c r="G21" s="404"/>
      <c r="H21" s="392"/>
      <c r="I21" s="220"/>
      <c r="J21" s="360"/>
      <c r="K21" s="361"/>
      <c r="L21" s="391"/>
      <c r="M21" s="220"/>
      <c r="N21" s="390"/>
      <c r="O21" s="391"/>
      <c r="P21" s="220"/>
      <c r="Q21" s="404"/>
      <c r="R21" s="530"/>
      <c r="S21" s="220"/>
    </row>
    <row r="22" spans="1:19" ht="18" customHeight="1">
      <c r="A22" s="390"/>
      <c r="B22" s="391"/>
      <c r="C22" s="220"/>
      <c r="D22" s="404"/>
      <c r="E22" s="392"/>
      <c r="F22" s="220"/>
      <c r="G22" s="404"/>
      <c r="H22" s="392"/>
      <c r="I22" s="220"/>
      <c r="J22" s="360"/>
      <c r="K22" s="361"/>
      <c r="L22" s="391"/>
      <c r="M22" s="220"/>
      <c r="N22" s="390"/>
      <c r="O22" s="391"/>
      <c r="P22" s="220"/>
      <c r="Q22" s="404"/>
      <c r="R22" s="530"/>
      <c r="S22" s="220"/>
    </row>
    <row r="23" spans="1:19" ht="18" customHeight="1">
      <c r="A23" s="396" t="s">
        <v>260</v>
      </c>
      <c r="B23" s="397">
        <f>SUM(B17:B22)</f>
        <v>0</v>
      </c>
      <c r="C23" s="398">
        <f>SUM(C17:C22)</f>
        <v>0</v>
      </c>
      <c r="D23" s="396" t="s">
        <v>260</v>
      </c>
      <c r="E23" s="397">
        <f>SUM(E17:E22)</f>
        <v>0</v>
      </c>
      <c r="F23" s="398">
        <f>SUM(F17:F22)</f>
        <v>0</v>
      </c>
      <c r="G23" s="396" t="s">
        <v>260</v>
      </c>
      <c r="H23" s="397">
        <f>SUM(H17:H22)</f>
        <v>770</v>
      </c>
      <c r="I23" s="398">
        <f>SUM(I17:I22)</f>
        <v>0</v>
      </c>
      <c r="J23" s="396" t="s">
        <v>260</v>
      </c>
      <c r="K23" s="399"/>
      <c r="L23" s="400">
        <f>SUM(L17:L22)</f>
        <v>2390</v>
      </c>
      <c r="M23" s="398">
        <f>SUM(M17:M22)</f>
        <v>0</v>
      </c>
      <c r="N23" s="396" t="s">
        <v>260</v>
      </c>
      <c r="O23" s="397">
        <f>SUM(O17:O22)</f>
        <v>0</v>
      </c>
      <c r="P23" s="398">
        <f>SUM(P17:P22)</f>
        <v>0</v>
      </c>
      <c r="Q23" s="396" t="s">
        <v>260</v>
      </c>
      <c r="R23" s="532">
        <f>SUM(R17:R22)</f>
        <v>0</v>
      </c>
      <c r="S23" s="398">
        <f>SUM(S17:S22)</f>
        <v>0</v>
      </c>
    </row>
    <row r="24" spans="1:19" ht="18" customHeight="1" thickBot="1">
      <c r="A24" s="227" t="s">
        <v>29</v>
      </c>
      <c r="B24" s="405">
        <f>SUM(B15,B23)</f>
        <v>800</v>
      </c>
      <c r="C24" s="406">
        <f>SUM(C15,C23)</f>
        <v>0</v>
      </c>
      <c r="D24" s="227" t="s">
        <v>29</v>
      </c>
      <c r="E24" s="405">
        <f>SUM(E15,E23)</f>
        <v>490</v>
      </c>
      <c r="F24" s="406">
        <f>SUM(F15,F23)</f>
        <v>0</v>
      </c>
      <c r="G24" s="227" t="s">
        <v>29</v>
      </c>
      <c r="H24" s="405">
        <f>SUM(H15,H23)</f>
        <v>3220</v>
      </c>
      <c r="I24" s="406">
        <f>SUM(I15,I23)</f>
        <v>0</v>
      </c>
      <c r="J24" s="230" t="s">
        <v>29</v>
      </c>
      <c r="K24" s="407"/>
      <c r="L24" s="405">
        <f>SUM(L15,L23)</f>
        <v>6570</v>
      </c>
      <c r="M24" s="406">
        <f>SUM(M15,M23)</f>
        <v>0</v>
      </c>
      <c r="N24" s="227" t="s">
        <v>29</v>
      </c>
      <c r="O24" s="405">
        <f>SUM(O15,O23)</f>
        <v>0</v>
      </c>
      <c r="P24" s="408">
        <f>SUM(P15,P23)</f>
        <v>0</v>
      </c>
      <c r="Q24" s="227" t="s">
        <v>29</v>
      </c>
      <c r="R24" s="533">
        <f>SUM(R15,R23)</f>
        <v>320</v>
      </c>
      <c r="S24" s="408">
        <f>SUM(S15,S23)</f>
        <v>0</v>
      </c>
    </row>
    <row r="25" spans="1:16" ht="14.25" customHeight="1" thickBot="1">
      <c r="A25" s="162"/>
      <c r="B25" s="163"/>
      <c r="C25" s="164"/>
      <c r="D25" s="162"/>
      <c r="E25" s="163"/>
      <c r="F25" s="164"/>
      <c r="G25" s="162"/>
      <c r="H25" s="165"/>
      <c r="I25" s="166"/>
      <c r="J25" s="162"/>
      <c r="K25" s="162"/>
      <c r="L25" s="163"/>
      <c r="M25" s="164"/>
      <c r="N25" s="162"/>
      <c r="O25" s="163"/>
      <c r="P25" s="164"/>
    </row>
    <row r="26" spans="1:19" s="7" customFormat="1" ht="17.25" customHeight="1" thickBot="1">
      <c r="A26" s="186" t="s">
        <v>593</v>
      </c>
      <c r="B26" s="148"/>
      <c r="C26" s="142" t="s">
        <v>264</v>
      </c>
      <c r="D26" s="177" t="s">
        <v>265</v>
      </c>
      <c r="E26" s="111"/>
      <c r="F26" s="96" t="s">
        <v>6</v>
      </c>
      <c r="G26" s="97">
        <f>SUM(B39,E39,H39,L39,O39,R39)</f>
        <v>5070</v>
      </c>
      <c r="H26" s="112" t="s">
        <v>7</v>
      </c>
      <c r="I26" s="117">
        <f>SUM(C39,F39,I39,M39,P39,S39)</f>
        <v>0</v>
      </c>
      <c r="J26" s="172"/>
      <c r="K26" s="182"/>
      <c r="L26" s="173"/>
      <c r="M26" s="173"/>
      <c r="N26" s="173"/>
      <c r="O26" s="173"/>
      <c r="P26" s="173"/>
      <c r="Q26" s="8"/>
      <c r="R26" s="8"/>
      <c r="S26" s="8"/>
    </row>
    <row r="27" spans="1:16" ht="5.25" customHeight="1" thickBo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9" ht="18" customHeight="1">
      <c r="A28" s="75" t="s">
        <v>9</v>
      </c>
      <c r="B28" s="76"/>
      <c r="C28" s="104"/>
      <c r="D28" s="82" t="s">
        <v>10</v>
      </c>
      <c r="E28" s="76"/>
      <c r="F28" s="104"/>
      <c r="G28" s="82" t="s">
        <v>11</v>
      </c>
      <c r="H28" s="76"/>
      <c r="I28" s="104"/>
      <c r="J28" s="82" t="s">
        <v>12</v>
      </c>
      <c r="K28" s="82"/>
      <c r="L28" s="76"/>
      <c r="M28" s="104"/>
      <c r="N28" s="82" t="s">
        <v>13</v>
      </c>
      <c r="O28" s="76"/>
      <c r="P28" s="104"/>
      <c r="Q28" s="82" t="s">
        <v>577</v>
      </c>
      <c r="R28" s="76"/>
      <c r="S28" s="104"/>
    </row>
    <row r="29" spans="1:19" s="7" customFormat="1" ht="15" customHeight="1">
      <c r="A29" s="105" t="s">
        <v>14</v>
      </c>
      <c r="B29" s="106" t="s">
        <v>16</v>
      </c>
      <c r="C29" s="108" t="s">
        <v>190</v>
      </c>
      <c r="D29" s="105" t="s">
        <v>14</v>
      </c>
      <c r="E29" s="106" t="s">
        <v>16</v>
      </c>
      <c r="F29" s="108" t="s">
        <v>190</v>
      </c>
      <c r="G29" s="105" t="s">
        <v>14</v>
      </c>
      <c r="H29" s="106" t="s">
        <v>16</v>
      </c>
      <c r="I29" s="108" t="s">
        <v>190</v>
      </c>
      <c r="J29" s="179" t="s">
        <v>14</v>
      </c>
      <c r="K29" s="180"/>
      <c r="L29" s="106" t="s">
        <v>16</v>
      </c>
      <c r="M29" s="108" t="s">
        <v>190</v>
      </c>
      <c r="N29" s="105" t="s">
        <v>14</v>
      </c>
      <c r="O29" s="106" t="s">
        <v>16</v>
      </c>
      <c r="P29" s="108" t="s">
        <v>190</v>
      </c>
      <c r="Q29" s="105" t="s">
        <v>14</v>
      </c>
      <c r="R29" s="106" t="s">
        <v>16</v>
      </c>
      <c r="S29" s="108" t="s">
        <v>190</v>
      </c>
    </row>
    <row r="30" spans="1:19" ht="18" customHeight="1">
      <c r="A30" s="390" t="s">
        <v>266</v>
      </c>
      <c r="B30" s="409">
        <v>520</v>
      </c>
      <c r="C30" s="189"/>
      <c r="D30" s="390" t="s">
        <v>267</v>
      </c>
      <c r="E30" s="362"/>
      <c r="F30" s="189"/>
      <c r="G30" s="390" t="s">
        <v>268</v>
      </c>
      <c r="H30" s="362">
        <v>1050</v>
      </c>
      <c r="I30" s="189"/>
      <c r="J30" s="360" t="s">
        <v>269</v>
      </c>
      <c r="K30" s="361" t="s">
        <v>315</v>
      </c>
      <c r="L30" s="442">
        <v>2500</v>
      </c>
      <c r="M30" s="189"/>
      <c r="N30" s="390"/>
      <c r="O30" s="362"/>
      <c r="P30" s="189"/>
      <c r="Q30" s="390" t="s">
        <v>568</v>
      </c>
      <c r="R30" s="530">
        <v>50</v>
      </c>
      <c r="S30" s="254"/>
    </row>
    <row r="31" spans="1:19" ht="18" customHeight="1">
      <c r="A31" s="390"/>
      <c r="B31" s="409"/>
      <c r="C31" s="395"/>
      <c r="D31" s="390"/>
      <c r="E31" s="362"/>
      <c r="F31" s="220"/>
      <c r="G31" s="390"/>
      <c r="H31" s="362"/>
      <c r="I31" s="220"/>
      <c r="J31" s="360" t="s">
        <v>270</v>
      </c>
      <c r="K31" s="361" t="s">
        <v>315</v>
      </c>
      <c r="L31" s="443">
        <v>660</v>
      </c>
      <c r="M31" s="193"/>
      <c r="N31" s="390"/>
      <c r="O31" s="362"/>
      <c r="P31" s="193"/>
      <c r="Q31" s="390"/>
      <c r="R31" s="530"/>
      <c r="S31" s="220"/>
    </row>
    <row r="32" spans="1:19" ht="18" customHeight="1">
      <c r="A32" s="390"/>
      <c r="B32" s="409"/>
      <c r="C32" s="220"/>
      <c r="D32" s="390"/>
      <c r="E32" s="362"/>
      <c r="F32" s="220"/>
      <c r="G32" s="390"/>
      <c r="H32" s="362"/>
      <c r="I32" s="220"/>
      <c r="J32" s="360" t="s">
        <v>320</v>
      </c>
      <c r="K32" s="361" t="s">
        <v>319</v>
      </c>
      <c r="L32" s="453">
        <v>290</v>
      </c>
      <c r="M32" s="454"/>
      <c r="N32" s="390"/>
      <c r="O32" s="362"/>
      <c r="P32" s="193"/>
      <c r="Q32" s="390"/>
      <c r="R32" s="530"/>
      <c r="S32" s="220"/>
    </row>
    <row r="33" spans="1:19" ht="18" customHeight="1">
      <c r="A33" s="410"/>
      <c r="B33" s="411"/>
      <c r="C33" s="204"/>
      <c r="D33" s="390"/>
      <c r="E33" s="362"/>
      <c r="F33" s="220"/>
      <c r="G33" s="390"/>
      <c r="H33" s="362"/>
      <c r="I33" s="220"/>
      <c r="J33" s="360"/>
      <c r="K33" s="361"/>
      <c r="L33" s="362"/>
      <c r="M33" s="412"/>
      <c r="N33" s="413"/>
      <c r="O33" s="362"/>
      <c r="P33" s="220"/>
      <c r="Q33" s="390"/>
      <c r="R33" s="530"/>
      <c r="S33" s="220"/>
    </row>
    <row r="34" spans="1:19" ht="18" customHeight="1">
      <c r="A34" s="390"/>
      <c r="B34" s="409"/>
      <c r="C34" s="220"/>
      <c r="D34" s="404"/>
      <c r="E34" s="362"/>
      <c r="F34" s="220"/>
      <c r="G34" s="390"/>
      <c r="H34" s="362"/>
      <c r="I34" s="220"/>
      <c r="J34" s="360"/>
      <c r="K34" s="361"/>
      <c r="L34" s="362"/>
      <c r="M34" s="395"/>
      <c r="N34" s="390"/>
      <c r="O34" s="362"/>
      <c r="P34" s="193"/>
      <c r="Q34" s="390"/>
      <c r="R34" s="530"/>
      <c r="S34" s="220"/>
    </row>
    <row r="35" spans="1:19" ht="18" customHeight="1">
      <c r="A35" s="390"/>
      <c r="B35" s="409"/>
      <c r="C35" s="412"/>
      <c r="D35" s="404"/>
      <c r="E35" s="362"/>
      <c r="F35" s="412"/>
      <c r="G35" s="404"/>
      <c r="H35" s="362"/>
      <c r="I35" s="412"/>
      <c r="J35" s="414"/>
      <c r="K35" s="415"/>
      <c r="L35" s="362"/>
      <c r="M35" s="412"/>
      <c r="N35" s="416"/>
      <c r="O35" s="362"/>
      <c r="P35" s="412"/>
      <c r="Q35" s="404"/>
      <c r="R35" s="530"/>
      <c r="S35" s="220"/>
    </row>
    <row r="36" spans="1:19" ht="18" customHeight="1">
      <c r="A36" s="390"/>
      <c r="B36" s="409"/>
      <c r="C36" s="412"/>
      <c r="D36" s="404"/>
      <c r="E36" s="362"/>
      <c r="F36" s="412"/>
      <c r="G36" s="404"/>
      <c r="H36" s="362"/>
      <c r="I36" s="412"/>
      <c r="J36" s="360"/>
      <c r="K36" s="361"/>
      <c r="L36" s="362"/>
      <c r="M36" s="412"/>
      <c r="N36" s="390"/>
      <c r="O36" s="362"/>
      <c r="P36" s="412"/>
      <c r="Q36" s="404"/>
      <c r="R36" s="530"/>
      <c r="S36" s="220"/>
    </row>
    <row r="37" spans="1:19" ht="18" customHeight="1">
      <c r="A37" s="390"/>
      <c r="B37" s="409"/>
      <c r="C37" s="412"/>
      <c r="D37" s="404"/>
      <c r="E37" s="362"/>
      <c r="F37" s="412"/>
      <c r="G37" s="404"/>
      <c r="H37" s="362"/>
      <c r="I37" s="412"/>
      <c r="J37" s="360"/>
      <c r="K37" s="361"/>
      <c r="L37" s="362"/>
      <c r="M37" s="412"/>
      <c r="N37" s="390"/>
      <c r="O37" s="362"/>
      <c r="P37" s="412"/>
      <c r="Q37" s="404"/>
      <c r="R37" s="530"/>
      <c r="S37" s="220"/>
    </row>
    <row r="38" spans="1:19" ht="18" customHeight="1">
      <c r="A38" s="417"/>
      <c r="B38" s="418"/>
      <c r="C38" s="419"/>
      <c r="D38" s="420"/>
      <c r="E38" s="421"/>
      <c r="F38" s="419"/>
      <c r="G38" s="420"/>
      <c r="H38" s="421"/>
      <c r="I38" s="419"/>
      <c r="J38" s="422"/>
      <c r="K38" s="423"/>
      <c r="L38" s="421"/>
      <c r="M38" s="419"/>
      <c r="N38" s="423"/>
      <c r="O38" s="421"/>
      <c r="P38" s="424"/>
      <c r="Q38" s="420"/>
      <c r="R38" s="534"/>
      <c r="S38" s="539"/>
    </row>
    <row r="39" spans="1:19" ht="18" customHeight="1" thickBot="1">
      <c r="A39" s="227" t="s">
        <v>29</v>
      </c>
      <c r="B39" s="228">
        <f>SUM(B30:B38)</f>
        <v>520</v>
      </c>
      <c r="C39" s="229">
        <f>SUM(C30:C38)</f>
        <v>0</v>
      </c>
      <c r="D39" s="227" t="s">
        <v>29</v>
      </c>
      <c r="E39" s="228">
        <f>SUM(E30:E38)</f>
        <v>0</v>
      </c>
      <c r="F39" s="229">
        <f>SUM(F30:F38)</f>
        <v>0</v>
      </c>
      <c r="G39" s="227" t="s">
        <v>29</v>
      </c>
      <c r="H39" s="228">
        <f>SUM(H30:H38)</f>
        <v>1050</v>
      </c>
      <c r="I39" s="229">
        <f>SUM(I30:I38)</f>
        <v>0</v>
      </c>
      <c r="J39" s="230" t="s">
        <v>29</v>
      </c>
      <c r="K39" s="231"/>
      <c r="L39" s="228">
        <f>SUM(L30:L38)</f>
        <v>3450</v>
      </c>
      <c r="M39" s="229">
        <f>SUM(M30:M38)</f>
        <v>0</v>
      </c>
      <c r="N39" s="227" t="s">
        <v>29</v>
      </c>
      <c r="O39" s="228">
        <f>SUM(O30:O38)</f>
        <v>0</v>
      </c>
      <c r="P39" s="229">
        <f>SUM(P30:P38)</f>
        <v>0</v>
      </c>
      <c r="Q39" s="227" t="s">
        <v>29</v>
      </c>
      <c r="R39" s="516">
        <f>SUM(R30:R38)</f>
        <v>50</v>
      </c>
      <c r="S39" s="229">
        <f>SUM(S30:S38)</f>
        <v>0</v>
      </c>
    </row>
    <row r="40" spans="1:16" s="540" customFormat="1" ht="15" customHeight="1" thickBot="1">
      <c r="A40" s="587"/>
      <c r="B40" s="588"/>
      <c r="C40" s="589"/>
      <c r="D40" s="590"/>
      <c r="E40" s="588"/>
      <c r="F40" s="589"/>
      <c r="G40" s="590"/>
      <c r="H40" s="588"/>
      <c r="I40" s="589"/>
      <c r="J40" s="590"/>
      <c r="K40" s="590"/>
      <c r="L40" s="588"/>
      <c r="M40" s="589"/>
      <c r="N40" s="590"/>
      <c r="O40" s="588"/>
      <c r="P40" s="589"/>
    </row>
    <row r="41" spans="1:16" s="541" customFormat="1" ht="17.25" customHeight="1" thickBot="1">
      <c r="A41" s="186" t="s">
        <v>640</v>
      </c>
      <c r="B41" s="550"/>
      <c r="C41" s="93" t="s">
        <v>569</v>
      </c>
      <c r="D41" s="177" t="s">
        <v>570</v>
      </c>
      <c r="E41" s="551"/>
      <c r="F41" s="552" t="s">
        <v>6</v>
      </c>
      <c r="G41" s="553">
        <f>B51+E51+H51+L51+O51+R51</f>
        <v>16270</v>
      </c>
      <c r="H41" s="554" t="s">
        <v>7</v>
      </c>
      <c r="I41" s="555">
        <f>C51+F51+I51+M51+P51+S51</f>
        <v>0</v>
      </c>
      <c r="J41" s="74"/>
      <c r="K41" s="74"/>
      <c r="L41" s="556"/>
      <c r="M41" s="557"/>
      <c r="N41" s="558"/>
      <c r="O41" s="557"/>
      <c r="P41" s="557"/>
    </row>
    <row r="42" s="541" customFormat="1" ht="4.5" customHeight="1" thickBot="1"/>
    <row r="43" spans="1:19" s="541" customFormat="1" ht="16.5" customHeight="1">
      <c r="A43" s="559" t="s">
        <v>9</v>
      </c>
      <c r="B43" s="560"/>
      <c r="C43" s="561"/>
      <c r="D43" s="562" t="s">
        <v>10</v>
      </c>
      <c r="E43" s="560"/>
      <c r="F43" s="561"/>
      <c r="G43" s="562" t="s">
        <v>11</v>
      </c>
      <c r="H43" s="560"/>
      <c r="I43" s="561"/>
      <c r="J43" s="562" t="s">
        <v>12</v>
      </c>
      <c r="K43" s="562"/>
      <c r="L43" s="560"/>
      <c r="M43" s="561"/>
      <c r="N43" s="562" t="s">
        <v>13</v>
      </c>
      <c r="O43" s="560"/>
      <c r="P43" s="561"/>
      <c r="Q43" s="562" t="s">
        <v>577</v>
      </c>
      <c r="R43" s="560"/>
      <c r="S43" s="561"/>
    </row>
    <row r="44" spans="1:19" s="541" customFormat="1" ht="16.5" customHeight="1">
      <c r="A44" s="563" t="s">
        <v>14</v>
      </c>
      <c r="B44" s="564" t="s">
        <v>16</v>
      </c>
      <c r="C44" s="565" t="s">
        <v>190</v>
      </c>
      <c r="D44" s="563" t="s">
        <v>14</v>
      </c>
      <c r="E44" s="564" t="s">
        <v>16</v>
      </c>
      <c r="F44" s="565" t="s">
        <v>190</v>
      </c>
      <c r="G44" s="563" t="s">
        <v>14</v>
      </c>
      <c r="H44" s="564" t="s">
        <v>16</v>
      </c>
      <c r="I44" s="565"/>
      <c r="J44" s="566" t="s">
        <v>14</v>
      </c>
      <c r="K44" s="567"/>
      <c r="L44" s="564" t="s">
        <v>16</v>
      </c>
      <c r="M44" s="565" t="s">
        <v>190</v>
      </c>
      <c r="N44" s="563" t="s">
        <v>14</v>
      </c>
      <c r="O44" s="564" t="s">
        <v>16</v>
      </c>
      <c r="P44" s="565" t="s">
        <v>190</v>
      </c>
      <c r="Q44" s="563" t="s">
        <v>14</v>
      </c>
      <c r="R44" s="564" t="s">
        <v>16</v>
      </c>
      <c r="S44" s="565"/>
    </row>
    <row r="45" spans="1:19" s="540" customFormat="1" ht="16.5" customHeight="1">
      <c r="A45" s="583" t="s">
        <v>571</v>
      </c>
      <c r="B45" s="391">
        <v>200</v>
      </c>
      <c r="C45" s="568"/>
      <c r="D45" s="598" t="s">
        <v>571</v>
      </c>
      <c r="E45" s="392">
        <v>1080</v>
      </c>
      <c r="F45" s="568"/>
      <c r="G45" s="390" t="s">
        <v>571</v>
      </c>
      <c r="H45" s="392">
        <v>1550</v>
      </c>
      <c r="I45" s="568"/>
      <c r="J45" s="597" t="s">
        <v>571</v>
      </c>
      <c r="K45" s="361" t="s">
        <v>572</v>
      </c>
      <c r="L45" s="392">
        <v>3620</v>
      </c>
      <c r="M45" s="568"/>
      <c r="N45" s="390"/>
      <c r="O45" s="392"/>
      <c r="P45" s="568"/>
      <c r="Q45" s="390" t="s">
        <v>578</v>
      </c>
      <c r="R45" s="530">
        <v>250</v>
      </c>
      <c r="S45" s="395"/>
    </row>
    <row r="46" spans="1:19" s="540" customFormat="1" ht="16.5" customHeight="1">
      <c r="A46" s="390" t="s">
        <v>574</v>
      </c>
      <c r="B46" s="391">
        <v>220</v>
      </c>
      <c r="C46" s="568"/>
      <c r="D46" s="599" t="s">
        <v>574</v>
      </c>
      <c r="E46" s="392">
        <v>1330</v>
      </c>
      <c r="F46" s="568"/>
      <c r="G46" s="390" t="s">
        <v>573</v>
      </c>
      <c r="H46" s="392">
        <v>1330</v>
      </c>
      <c r="I46" s="568"/>
      <c r="J46" s="597" t="s">
        <v>574</v>
      </c>
      <c r="K46" s="361" t="s">
        <v>572</v>
      </c>
      <c r="L46" s="392">
        <v>3760</v>
      </c>
      <c r="M46" s="568"/>
      <c r="N46" s="390"/>
      <c r="O46" s="392"/>
      <c r="P46" s="568"/>
      <c r="Q46" s="390" t="s">
        <v>579</v>
      </c>
      <c r="R46" s="530">
        <v>200</v>
      </c>
      <c r="S46" s="395"/>
    </row>
    <row r="47" spans="1:19" s="540" customFormat="1" ht="16.5" customHeight="1">
      <c r="A47" s="390" t="s">
        <v>576</v>
      </c>
      <c r="B47" s="391">
        <v>30</v>
      </c>
      <c r="C47" s="412"/>
      <c r="D47" s="599" t="s">
        <v>576</v>
      </c>
      <c r="E47" s="392">
        <v>280</v>
      </c>
      <c r="F47" s="412"/>
      <c r="G47" s="390" t="s">
        <v>575</v>
      </c>
      <c r="H47" s="429">
        <v>300</v>
      </c>
      <c r="I47" s="568"/>
      <c r="J47" s="597" t="s">
        <v>576</v>
      </c>
      <c r="K47" s="361" t="s">
        <v>572</v>
      </c>
      <c r="L47" s="392">
        <v>1820</v>
      </c>
      <c r="M47" s="568"/>
      <c r="N47" s="569"/>
      <c r="O47" s="392"/>
      <c r="P47" s="568"/>
      <c r="Q47" s="390" t="s">
        <v>580</v>
      </c>
      <c r="R47" s="570">
        <v>300</v>
      </c>
      <c r="S47" s="395"/>
    </row>
    <row r="48" spans="1:19" s="540" customFormat="1" ht="16.5" customHeight="1">
      <c r="A48" s="390"/>
      <c r="B48" s="391"/>
      <c r="C48" s="412"/>
      <c r="D48" s="571"/>
      <c r="E48" s="392"/>
      <c r="F48" s="412"/>
      <c r="G48" s="572"/>
      <c r="H48" s="392"/>
      <c r="I48" s="568"/>
      <c r="J48" s="360"/>
      <c r="K48" s="404"/>
      <c r="L48" s="429"/>
      <c r="M48" s="568"/>
      <c r="N48" s="390"/>
      <c r="O48" s="429"/>
      <c r="P48" s="568"/>
      <c r="Q48" s="573"/>
      <c r="R48" s="530"/>
      <c r="S48" s="395"/>
    </row>
    <row r="49" spans="1:19" s="540" customFormat="1" ht="16.5" customHeight="1">
      <c r="A49" s="574"/>
      <c r="B49" s="391"/>
      <c r="C49" s="412"/>
      <c r="D49" s="390"/>
      <c r="E49" s="392"/>
      <c r="F49" s="412"/>
      <c r="G49" s="390"/>
      <c r="H49" s="392"/>
      <c r="I49" s="412"/>
      <c r="J49" s="360"/>
      <c r="K49" s="404"/>
      <c r="L49" s="429"/>
      <c r="M49" s="568"/>
      <c r="N49" s="390"/>
      <c r="O49" s="429"/>
      <c r="P49" s="568"/>
      <c r="Q49" s="390"/>
      <c r="R49" s="530"/>
      <c r="S49" s="220"/>
    </row>
    <row r="50" spans="1:19" s="540" customFormat="1" ht="16.5" customHeight="1">
      <c r="A50" s="390"/>
      <c r="B50" s="391"/>
      <c r="C50" s="412"/>
      <c r="D50" s="390"/>
      <c r="E50" s="392"/>
      <c r="F50" s="412"/>
      <c r="G50" s="404"/>
      <c r="H50" s="392"/>
      <c r="I50" s="412"/>
      <c r="J50" s="575"/>
      <c r="K50" s="361"/>
      <c r="L50" s="362"/>
      <c r="M50" s="412"/>
      <c r="N50" s="576"/>
      <c r="O50" s="392"/>
      <c r="P50" s="412"/>
      <c r="Q50" s="404"/>
      <c r="R50" s="530"/>
      <c r="S50" s="220"/>
    </row>
    <row r="51" spans="1:19" s="540" customFormat="1" ht="16.5" customHeight="1" thickBot="1">
      <c r="A51" s="577" t="s">
        <v>29</v>
      </c>
      <c r="B51" s="405">
        <f>SUM(B45:B50)</f>
        <v>450</v>
      </c>
      <c r="C51" s="578">
        <f>SUM(C45:C50)</f>
        <v>0</v>
      </c>
      <c r="D51" s="579" t="s">
        <v>29</v>
      </c>
      <c r="E51" s="405">
        <f>SUM(E45:E50)</f>
        <v>2690</v>
      </c>
      <c r="F51" s="578">
        <f>SUM(F45:F50)</f>
        <v>0</v>
      </c>
      <c r="G51" s="579" t="s">
        <v>29</v>
      </c>
      <c r="H51" s="405">
        <f>SUM(H45:H50)</f>
        <v>3180</v>
      </c>
      <c r="I51" s="578">
        <f>SUM(I45:I50)</f>
        <v>0</v>
      </c>
      <c r="J51" s="580" t="s">
        <v>29</v>
      </c>
      <c r="K51" s="581"/>
      <c r="L51" s="405">
        <f>SUM(L45:L50)</f>
        <v>9200</v>
      </c>
      <c r="M51" s="578">
        <f>SUM(M45:M50)</f>
        <v>0</v>
      </c>
      <c r="N51" s="579" t="s">
        <v>29</v>
      </c>
      <c r="O51" s="405">
        <f>SUM(O45:O50)</f>
        <v>0</v>
      </c>
      <c r="P51" s="578">
        <f>SUM(P45:P50)</f>
        <v>0</v>
      </c>
      <c r="Q51" s="579" t="s">
        <v>29</v>
      </c>
      <c r="R51" s="533">
        <f>SUM(R45:R50)</f>
        <v>750</v>
      </c>
      <c r="S51" s="582">
        <f>SUM(S45:S50)</f>
        <v>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41" dxfId="413" operator="greaterThan" stopIfTrue="1">
      <formula>B8</formula>
    </cfRule>
  </conditionalFormatting>
  <conditionalFormatting sqref="F8">
    <cfRule type="cellIs" priority="40" dxfId="413" operator="greaterThan" stopIfTrue="1">
      <formula>E8</formula>
    </cfRule>
  </conditionalFormatting>
  <conditionalFormatting sqref="I8">
    <cfRule type="cellIs" priority="39" dxfId="413" operator="greaterThan" stopIfTrue="1">
      <formula>H8</formula>
    </cfRule>
  </conditionalFormatting>
  <conditionalFormatting sqref="M8">
    <cfRule type="cellIs" priority="38" dxfId="413" operator="greaterThan" stopIfTrue="1">
      <formula>L8</formula>
    </cfRule>
  </conditionalFormatting>
  <conditionalFormatting sqref="C30">
    <cfRule type="cellIs" priority="36" dxfId="413" operator="greaterThan" stopIfTrue="1">
      <formula>B30</formula>
    </cfRule>
  </conditionalFormatting>
  <conditionalFormatting sqref="F30">
    <cfRule type="cellIs" priority="35" dxfId="413" operator="greaterThan" stopIfTrue="1">
      <formula>E30</formula>
    </cfRule>
  </conditionalFormatting>
  <conditionalFormatting sqref="I30">
    <cfRule type="cellIs" priority="34" dxfId="413" operator="greaterThan" stopIfTrue="1">
      <formula>H30</formula>
    </cfRule>
  </conditionalFormatting>
  <conditionalFormatting sqref="M30">
    <cfRule type="cellIs" priority="33" dxfId="413" operator="greaterThan" stopIfTrue="1">
      <formula>L30</formula>
    </cfRule>
  </conditionalFormatting>
  <conditionalFormatting sqref="P30">
    <cfRule type="cellIs" priority="32" dxfId="413" operator="greaterThan" stopIfTrue="1">
      <formula>O30</formula>
    </cfRule>
  </conditionalFormatting>
  <conditionalFormatting sqref="F17">
    <cfRule type="cellIs" priority="31" dxfId="413" operator="greaterThan" stopIfTrue="1">
      <formula>E17</formula>
    </cfRule>
  </conditionalFormatting>
  <conditionalFormatting sqref="I9">
    <cfRule type="cellIs" priority="30" dxfId="413" operator="greaterThan" stopIfTrue="1">
      <formula>H9</formula>
    </cfRule>
  </conditionalFormatting>
  <conditionalFormatting sqref="M9:M11">
    <cfRule type="cellIs" priority="29" dxfId="413" operator="greaterThan" stopIfTrue="1">
      <formula>L9</formula>
    </cfRule>
  </conditionalFormatting>
  <conditionalFormatting sqref="I17:I18">
    <cfRule type="cellIs" priority="28" dxfId="413" operator="greaterThan" stopIfTrue="1">
      <formula>H17</formula>
    </cfRule>
  </conditionalFormatting>
  <conditionalFormatting sqref="M17:M19">
    <cfRule type="cellIs" priority="27" dxfId="413" operator="greaterThan" stopIfTrue="1">
      <formula>L17</formula>
    </cfRule>
  </conditionalFormatting>
  <conditionalFormatting sqref="P17:P18">
    <cfRule type="cellIs" priority="26" dxfId="413" operator="greaterThan" stopIfTrue="1">
      <formula>O17</formula>
    </cfRule>
  </conditionalFormatting>
  <conditionalFormatting sqref="M31:M32">
    <cfRule type="cellIs" priority="25" dxfId="413" operator="greaterThan" stopIfTrue="1">
      <formula>L31</formula>
    </cfRule>
  </conditionalFormatting>
  <conditionalFormatting sqref="E8">
    <cfRule type="cellIs" priority="23" dxfId="413" operator="greaterThan" stopIfTrue="1">
      <formula>D8</formula>
    </cfRule>
  </conditionalFormatting>
  <conditionalFormatting sqref="H8">
    <cfRule type="cellIs" priority="22" dxfId="413" operator="greaterThan" stopIfTrue="1">
      <formula>G8</formula>
    </cfRule>
  </conditionalFormatting>
  <conditionalFormatting sqref="H9">
    <cfRule type="cellIs" priority="21" dxfId="413" operator="greaterThan" stopIfTrue="1">
      <formula>G9</formula>
    </cfRule>
  </conditionalFormatting>
  <conditionalFormatting sqref="L8">
    <cfRule type="cellIs" priority="20" dxfId="413" operator="greaterThan" stopIfTrue="1">
      <formula>K8</formula>
    </cfRule>
  </conditionalFormatting>
  <conditionalFormatting sqref="L9:L10">
    <cfRule type="cellIs" priority="19" dxfId="413" operator="greaterThan" stopIfTrue="1">
      <formula>K9</formula>
    </cfRule>
  </conditionalFormatting>
  <conditionalFormatting sqref="L17:L19">
    <cfRule type="cellIs" priority="18" dxfId="413" operator="greaterThan" stopIfTrue="1">
      <formula>K17</formula>
    </cfRule>
  </conditionalFormatting>
  <conditionalFormatting sqref="L30">
    <cfRule type="cellIs" priority="17" dxfId="413" operator="greaterThan" stopIfTrue="1">
      <formula>K30</formula>
    </cfRule>
  </conditionalFormatting>
  <conditionalFormatting sqref="L31:L32">
    <cfRule type="cellIs" priority="16" dxfId="413" operator="greaterThan" stopIfTrue="1">
      <formula>K31</formula>
    </cfRule>
  </conditionalFormatting>
  <conditionalFormatting sqref="S8">
    <cfRule type="cellIs" priority="15" dxfId="413" operator="greaterThan" stopIfTrue="1">
      <formula>R8</formula>
    </cfRule>
  </conditionalFormatting>
  <conditionalFormatting sqref="S9">
    <cfRule type="cellIs" priority="14" dxfId="413" operator="greaterThan" stopIfTrue="1">
      <formula>R9</formula>
    </cfRule>
  </conditionalFormatting>
  <conditionalFormatting sqref="S17:S18">
    <cfRule type="cellIs" priority="13" dxfId="413" operator="greaterThan" stopIfTrue="1">
      <formula>R17</formula>
    </cfRule>
  </conditionalFormatting>
  <conditionalFormatting sqref="R8">
    <cfRule type="cellIs" priority="12" dxfId="413" operator="greaterThan" stopIfTrue="1">
      <formula>Q8</formula>
    </cfRule>
  </conditionalFormatting>
  <conditionalFormatting sqref="R9">
    <cfRule type="cellIs" priority="11" dxfId="413" operator="greaterThan" stopIfTrue="1">
      <formula>Q9</formula>
    </cfRule>
  </conditionalFormatting>
  <conditionalFormatting sqref="S30">
    <cfRule type="cellIs" priority="10" dxfId="413" operator="greaterThan" stopIfTrue="1">
      <formula>R30</formula>
    </cfRule>
  </conditionalFormatting>
  <conditionalFormatting sqref="I41">
    <cfRule type="cellIs" priority="8" dxfId="414" operator="greaterThan" stopIfTrue="1">
      <formula>G41</formula>
    </cfRule>
  </conditionalFormatting>
  <conditionalFormatting sqref="C45:C51 F45:F51 I45 M45:M47 P45:P47 I47:I51 P49:P51 M49:M51">
    <cfRule type="cellIs" priority="9" dxfId="414" operator="greaterThan" stopIfTrue="1">
      <formula>B45</formula>
    </cfRule>
  </conditionalFormatting>
  <conditionalFormatting sqref="M50">
    <cfRule type="cellIs" priority="7" dxfId="414" operator="greaterThan" stopIfTrue="1">
      <formula>L50</formula>
    </cfRule>
  </conditionalFormatting>
  <conditionalFormatting sqref="I46">
    <cfRule type="cellIs" priority="6" dxfId="414" operator="greaterThan" stopIfTrue="1">
      <formula>H46</formula>
    </cfRule>
  </conditionalFormatting>
  <conditionalFormatting sqref="M48 P48">
    <cfRule type="cellIs" priority="5" dxfId="414" operator="greaterThan" stopIfTrue="1">
      <formula>L48</formula>
    </cfRule>
  </conditionalFormatting>
  <conditionalFormatting sqref="S45 S47:S51">
    <cfRule type="cellIs" priority="4" dxfId="414" operator="greaterThan" stopIfTrue="1">
      <formula>R45</formula>
    </cfRule>
  </conditionalFormatting>
  <conditionalFormatting sqref="S46">
    <cfRule type="cellIs" priority="3" dxfId="414" operator="greaterThan" stopIfTrue="1">
      <formula>R46</formula>
    </cfRule>
  </conditionalFormatting>
  <conditionalFormatting sqref="P9">
    <cfRule type="cellIs" priority="2" dxfId="413" operator="greaterThan" stopIfTrue="1">
      <formula>O9</formula>
    </cfRule>
  </conditionalFormatting>
  <conditionalFormatting sqref="P8">
    <cfRule type="cellIs" priority="1" dxfId="413" operator="greaterThan" stopIfTrue="1">
      <formula>O8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70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70" zoomScalePageLayoutView="80" workbookViewId="0" topLeftCell="A1">
      <selection activeCell="T25" sqref="T2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49" t="s">
        <v>127</v>
      </c>
      <c r="B1" s="36"/>
      <c r="C1" s="36"/>
      <c r="D1" s="50" t="s">
        <v>1</v>
      </c>
      <c r="E1" s="37"/>
      <c r="F1" s="38"/>
      <c r="G1" s="50" t="s">
        <v>2</v>
      </c>
      <c r="H1" s="38"/>
      <c r="I1" s="50" t="s">
        <v>128</v>
      </c>
      <c r="J1" s="36"/>
      <c r="K1" s="50" t="s">
        <v>129</v>
      </c>
      <c r="L1" s="39"/>
      <c r="M1" s="1"/>
      <c r="N1" s="1"/>
      <c r="O1" s="1"/>
    </row>
    <row r="2" spans="1:16" ht="33.75" customHeight="1" thickBot="1">
      <c r="A2" s="623">
        <f>'東区・博多区'!A2</f>
        <v>0</v>
      </c>
      <c r="B2" s="624"/>
      <c r="C2" s="625"/>
      <c r="D2" s="608" t="str">
        <f>'東区・博多区'!E2</f>
        <v>令和　　　年　　　月　　　日</v>
      </c>
      <c r="E2" s="621"/>
      <c r="F2" s="622"/>
      <c r="G2" s="35">
        <f>'東区・博多区'!H2</f>
        <v>0</v>
      </c>
      <c r="H2" s="3"/>
      <c r="I2" s="34">
        <f>'東区・博多区'!I2</f>
        <v>0</v>
      </c>
      <c r="J2" s="4"/>
      <c r="K2" s="433"/>
      <c r="L2" s="5"/>
      <c r="M2" s="32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64" t="s">
        <v>186</v>
      </c>
      <c r="N3" s="64" t="s">
        <v>187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65" t="s">
        <v>188</v>
      </c>
      <c r="N4" s="65" t="s">
        <v>189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3"/>
      <c r="N5" s="31"/>
      <c r="O5" s="11"/>
      <c r="P5" s="8"/>
    </row>
    <row r="6" spans="1:15" s="12" customFormat="1" ht="24" customHeight="1">
      <c r="A6" s="56" t="s">
        <v>130</v>
      </c>
      <c r="B6" s="58" t="s">
        <v>9</v>
      </c>
      <c r="C6" s="57"/>
      <c r="D6" s="58" t="s">
        <v>10</v>
      </c>
      <c r="E6" s="57"/>
      <c r="F6" s="58" t="s">
        <v>11</v>
      </c>
      <c r="G6" s="57"/>
      <c r="H6" s="58" t="s">
        <v>12</v>
      </c>
      <c r="I6" s="57"/>
      <c r="J6" s="58" t="s">
        <v>13</v>
      </c>
      <c r="K6" s="57"/>
      <c r="L6" s="497" t="s">
        <v>393</v>
      </c>
      <c r="M6" s="57"/>
      <c r="N6" s="59" t="s">
        <v>131</v>
      </c>
      <c r="O6" s="60"/>
    </row>
    <row r="7" spans="1:15" s="12" customFormat="1" ht="24" customHeight="1">
      <c r="A7" s="70"/>
      <c r="B7" s="71" t="s">
        <v>16</v>
      </c>
      <c r="C7" s="72" t="s">
        <v>190</v>
      </c>
      <c r="D7" s="71" t="s">
        <v>16</v>
      </c>
      <c r="E7" s="72" t="s">
        <v>190</v>
      </c>
      <c r="F7" s="71" t="s">
        <v>16</v>
      </c>
      <c r="G7" s="72" t="s">
        <v>190</v>
      </c>
      <c r="H7" s="71" t="s">
        <v>16</v>
      </c>
      <c r="I7" s="72" t="s">
        <v>190</v>
      </c>
      <c r="J7" s="71" t="s">
        <v>16</v>
      </c>
      <c r="K7" s="72" t="s">
        <v>190</v>
      </c>
      <c r="L7" s="71" t="s">
        <v>16</v>
      </c>
      <c r="M7" s="72" t="s">
        <v>190</v>
      </c>
      <c r="N7" s="71" t="s">
        <v>16</v>
      </c>
      <c r="O7" s="73" t="s">
        <v>190</v>
      </c>
    </row>
    <row r="8" spans="1:15" ht="24" customHeight="1">
      <c r="A8" s="66" t="s">
        <v>132</v>
      </c>
      <c r="B8" s="67">
        <f>'東区・博多区'!B33</f>
        <v>10330</v>
      </c>
      <c r="C8" s="68">
        <f>'東区・博多区'!C33</f>
        <v>0</v>
      </c>
      <c r="D8" s="67">
        <f>'東区・博多区'!E33</f>
        <v>7640</v>
      </c>
      <c r="E8" s="68">
        <f>'東区・博多区'!F33</f>
        <v>0</v>
      </c>
      <c r="F8" s="67">
        <f>'東区・博多区'!H33</f>
        <v>11640</v>
      </c>
      <c r="G8" s="68">
        <f>'東区・博多区'!I33</f>
        <v>0</v>
      </c>
      <c r="H8" s="67">
        <f>'東区・博多区'!L33</f>
        <v>24960</v>
      </c>
      <c r="I8" s="68">
        <f>'東区・博多区'!M33</f>
        <v>0</v>
      </c>
      <c r="J8" s="67">
        <f>'東区・博多区'!O33</f>
        <v>3470</v>
      </c>
      <c r="K8" s="68">
        <f>'東区・博多区'!P33</f>
        <v>0</v>
      </c>
      <c r="L8" s="549">
        <f>'東区・博多区'!R33</f>
        <v>7160</v>
      </c>
      <c r="M8" s="68">
        <f>'東区・博多区'!S33</f>
        <v>0</v>
      </c>
      <c r="N8" s="67">
        <f aca="true" t="shared" si="0" ref="N8:O14">SUM(B8+D8+F8+H8+J8+L8)</f>
        <v>65200</v>
      </c>
      <c r="O8" s="69">
        <f t="shared" si="0"/>
        <v>0</v>
      </c>
    </row>
    <row r="9" spans="1:15" ht="24" customHeight="1">
      <c r="A9" s="54" t="s">
        <v>133</v>
      </c>
      <c r="B9" s="40">
        <f>'東区・博多区'!B60</f>
        <v>2100</v>
      </c>
      <c r="C9" s="13">
        <f>'東区・博多区'!C60</f>
        <v>0</v>
      </c>
      <c r="D9" s="40">
        <f>'東区・博多区'!E60</f>
        <v>2850</v>
      </c>
      <c r="E9" s="13">
        <f>'東区・博多区'!F60</f>
        <v>0</v>
      </c>
      <c r="F9" s="40">
        <f>'東区・博多区'!H60</f>
        <v>7270</v>
      </c>
      <c r="G9" s="13">
        <f>'東区・博多区'!I60</f>
        <v>0</v>
      </c>
      <c r="H9" s="40">
        <f>'東区・博多区'!L60</f>
        <v>15450</v>
      </c>
      <c r="I9" s="13">
        <f>'東区・博多区'!M60</f>
        <v>0</v>
      </c>
      <c r="J9" s="40">
        <f>'東区・博多区'!O60</f>
        <v>8180</v>
      </c>
      <c r="K9" s="13">
        <f>'東区・博多区'!P60</f>
        <v>0</v>
      </c>
      <c r="L9" s="490">
        <f>'東区・博多区'!R60</f>
        <v>2400</v>
      </c>
      <c r="M9" s="13">
        <f>'東区・博多区'!S60</f>
        <v>0</v>
      </c>
      <c r="N9" s="40">
        <f t="shared" si="0"/>
        <v>38250</v>
      </c>
      <c r="O9" s="15">
        <f t="shared" si="0"/>
        <v>0</v>
      </c>
    </row>
    <row r="10" spans="1:15" ht="24" customHeight="1">
      <c r="A10" s="54" t="s">
        <v>134</v>
      </c>
      <c r="B10" s="40">
        <f>'中央区・西区'!B27</f>
        <v>3200</v>
      </c>
      <c r="C10" s="13">
        <f>'中央区・西区'!C27</f>
        <v>0</v>
      </c>
      <c r="D10" s="40">
        <f>'中央区・西区'!E27</f>
        <v>4030</v>
      </c>
      <c r="E10" s="13">
        <f>'中央区・西区'!F27</f>
        <v>0</v>
      </c>
      <c r="F10" s="40">
        <f>'中央区・西区'!H27</f>
        <v>6050</v>
      </c>
      <c r="G10" s="13">
        <f>'中央区・西区'!I27</f>
        <v>0</v>
      </c>
      <c r="H10" s="40">
        <f>'中央区・西区'!L27</f>
        <v>15300</v>
      </c>
      <c r="I10" s="13">
        <f>'中央区・西区'!M27</f>
        <v>0</v>
      </c>
      <c r="J10" s="40">
        <f>'中央区・西区'!O27</f>
        <v>6750</v>
      </c>
      <c r="K10" s="13">
        <f>'中央区・西区'!P27</f>
        <v>0</v>
      </c>
      <c r="L10" s="490">
        <f>'中央区・西区'!R27</f>
        <v>3710</v>
      </c>
      <c r="M10" s="13">
        <f>'中央区・西区'!S27</f>
        <v>0</v>
      </c>
      <c r="N10" s="40">
        <f t="shared" si="0"/>
        <v>39040</v>
      </c>
      <c r="O10" s="15">
        <f t="shared" si="0"/>
        <v>0</v>
      </c>
    </row>
    <row r="11" spans="1:15" ht="24" customHeight="1">
      <c r="A11" s="54" t="s">
        <v>135</v>
      </c>
      <c r="B11" s="40">
        <f>'中央区・西区'!B52</f>
        <v>3070</v>
      </c>
      <c r="C11" s="13">
        <f>'中央区・西区'!C52</f>
        <v>0</v>
      </c>
      <c r="D11" s="40">
        <f>'中央区・西区'!E52</f>
        <v>6000</v>
      </c>
      <c r="E11" s="13">
        <f>'中央区・西区'!F52</f>
        <v>0</v>
      </c>
      <c r="F11" s="40">
        <f>'中央区・西区'!H52</f>
        <v>8020</v>
      </c>
      <c r="G11" s="13">
        <f>'中央区・西区'!I52</f>
        <v>0</v>
      </c>
      <c r="H11" s="40">
        <f>'中央区・西区'!L52</f>
        <v>18080</v>
      </c>
      <c r="I11" s="13">
        <f>'中央区・西区'!M52</f>
        <v>0</v>
      </c>
      <c r="J11" s="40">
        <f>'中央区・西区'!O52</f>
        <v>2970</v>
      </c>
      <c r="K11" s="13">
        <f>'中央区・西区'!P52</f>
        <v>0</v>
      </c>
      <c r="L11" s="490">
        <f>'中央区・西区'!R52</f>
        <v>2440</v>
      </c>
      <c r="M11" s="13">
        <f>'中央区・西区'!S52</f>
        <v>0</v>
      </c>
      <c r="N11" s="40">
        <f t="shared" si="0"/>
        <v>40580</v>
      </c>
      <c r="O11" s="15">
        <f t="shared" si="0"/>
        <v>0</v>
      </c>
    </row>
    <row r="12" spans="1:15" ht="24" customHeight="1">
      <c r="A12" s="54" t="s">
        <v>136</v>
      </c>
      <c r="B12" s="40">
        <f>'城南区・早良区'!B25</f>
        <v>3020</v>
      </c>
      <c r="C12" s="13">
        <f>'城南区・早良区'!C25</f>
        <v>0</v>
      </c>
      <c r="D12" s="40">
        <f>'城南区・早良区'!E25</f>
        <v>3220</v>
      </c>
      <c r="E12" s="13">
        <f>'城南区・早良区'!F25</f>
        <v>0</v>
      </c>
      <c r="F12" s="40">
        <f>'城南区・早良区'!H25</f>
        <v>3760</v>
      </c>
      <c r="G12" s="13">
        <f>'城南区・早良区'!I25</f>
        <v>0</v>
      </c>
      <c r="H12" s="40">
        <f>'城南区・早良区'!L25</f>
        <v>12460</v>
      </c>
      <c r="I12" s="13">
        <f>'城南区・早良区'!M25</f>
        <v>0</v>
      </c>
      <c r="J12" s="40">
        <f>'城南区・早良区'!O25</f>
        <v>930</v>
      </c>
      <c r="K12" s="13">
        <f>'城南区・早良区'!P25</f>
        <v>0</v>
      </c>
      <c r="L12" s="490">
        <f>'城南区・早良区'!R25</f>
        <v>2830</v>
      </c>
      <c r="M12" s="13">
        <f>'城南区・早良区'!S25</f>
        <v>0</v>
      </c>
      <c r="N12" s="40">
        <f t="shared" si="0"/>
        <v>26220</v>
      </c>
      <c r="O12" s="15">
        <f t="shared" si="0"/>
        <v>0</v>
      </c>
    </row>
    <row r="13" spans="1:15" ht="24" customHeight="1">
      <c r="A13" s="54" t="s">
        <v>137</v>
      </c>
      <c r="B13" s="40">
        <f>'城南区・早良区'!B57</f>
        <v>4910</v>
      </c>
      <c r="C13" s="13">
        <f>'城南区・早良区'!C57</f>
        <v>0</v>
      </c>
      <c r="D13" s="40">
        <f>'城南区・早良区'!E57</f>
        <v>5390</v>
      </c>
      <c r="E13" s="13">
        <f>'城南区・早良区'!F57</f>
        <v>0</v>
      </c>
      <c r="F13" s="40">
        <f>'城南区・早良区'!H57</f>
        <v>7760</v>
      </c>
      <c r="G13" s="13">
        <f>'城南区・早良区'!I57</f>
        <v>0</v>
      </c>
      <c r="H13" s="40">
        <f>'城南区・早良区'!L57</f>
        <v>19820</v>
      </c>
      <c r="I13" s="13">
        <f>'城南区・早良区'!M57</f>
        <v>0</v>
      </c>
      <c r="J13" s="40">
        <f>'城南区・早良区'!O57</f>
        <v>3750</v>
      </c>
      <c r="K13" s="13">
        <f>'城南区・早良区'!P57</f>
        <v>0</v>
      </c>
      <c r="L13" s="490">
        <f>'城南区・早良区'!R57</f>
        <v>6130</v>
      </c>
      <c r="M13" s="13">
        <f>'城南区・早良区'!S57</f>
        <v>0</v>
      </c>
      <c r="N13" s="40">
        <f t="shared" si="0"/>
        <v>47760</v>
      </c>
      <c r="O13" s="15">
        <f t="shared" si="0"/>
        <v>0</v>
      </c>
    </row>
    <row r="14" spans="1:15" ht="24" customHeight="1">
      <c r="A14" s="54" t="s">
        <v>138</v>
      </c>
      <c r="B14" s="40">
        <f>'南区・春日・大野城'!B35</f>
        <v>4600</v>
      </c>
      <c r="C14" s="13">
        <f>'南区・春日・大野城'!C35</f>
        <v>0</v>
      </c>
      <c r="D14" s="40">
        <f>'南区・春日・大野城'!E35</f>
        <v>7720</v>
      </c>
      <c r="E14" s="13">
        <f>'南区・春日・大野城'!F35</f>
        <v>0</v>
      </c>
      <c r="F14" s="40">
        <f>'南区・春日・大野城'!H35</f>
        <v>6610</v>
      </c>
      <c r="G14" s="13">
        <f>'南区・春日・大野城'!I35</f>
        <v>0</v>
      </c>
      <c r="H14" s="40">
        <f>'南区・春日・大野城'!L35</f>
        <v>23680</v>
      </c>
      <c r="I14" s="13">
        <f>'南区・春日・大野城'!M35</f>
        <v>0</v>
      </c>
      <c r="J14" s="40">
        <f>'南区・春日・大野城'!O35</f>
        <v>4030</v>
      </c>
      <c r="K14" s="13">
        <f>'南区・春日・大野城'!P35</f>
        <v>0</v>
      </c>
      <c r="L14" s="490">
        <f>'南区・春日・大野城'!R35</f>
        <v>6040</v>
      </c>
      <c r="M14" s="13">
        <f>'南区・春日・大野城'!S35</f>
        <v>0</v>
      </c>
      <c r="N14" s="40">
        <f t="shared" si="0"/>
        <v>52680</v>
      </c>
      <c r="O14" s="15">
        <f t="shared" si="0"/>
        <v>0</v>
      </c>
    </row>
    <row r="15" spans="1:15" ht="24" customHeight="1">
      <c r="A15" s="52"/>
      <c r="B15" s="41"/>
      <c r="C15" s="16"/>
      <c r="D15" s="41"/>
      <c r="E15" s="16"/>
      <c r="F15" s="41"/>
      <c r="G15" s="16"/>
      <c r="H15" s="41"/>
      <c r="I15" s="16"/>
      <c r="J15" s="41"/>
      <c r="K15" s="16"/>
      <c r="L15" s="491"/>
      <c r="M15" s="16"/>
      <c r="N15" s="41"/>
      <c r="O15" s="17"/>
    </row>
    <row r="16" spans="1:15" s="20" customFormat="1" ht="24" customHeight="1" thickBot="1">
      <c r="A16" s="61" t="s">
        <v>139</v>
      </c>
      <c r="B16" s="42">
        <f aca="true" t="shared" si="1" ref="B16:M16">SUM(B8:B14)</f>
        <v>31230</v>
      </c>
      <c r="C16" s="18">
        <f t="shared" si="1"/>
        <v>0</v>
      </c>
      <c r="D16" s="42">
        <f t="shared" si="1"/>
        <v>36850</v>
      </c>
      <c r="E16" s="18">
        <f t="shared" si="1"/>
        <v>0</v>
      </c>
      <c r="F16" s="42">
        <f t="shared" si="1"/>
        <v>51110</v>
      </c>
      <c r="G16" s="18">
        <f t="shared" si="1"/>
        <v>0</v>
      </c>
      <c r="H16" s="42">
        <f t="shared" si="1"/>
        <v>129750</v>
      </c>
      <c r="I16" s="18">
        <f t="shared" si="1"/>
        <v>0</v>
      </c>
      <c r="J16" s="42">
        <f t="shared" si="1"/>
        <v>30080</v>
      </c>
      <c r="K16" s="18">
        <f t="shared" si="1"/>
        <v>0</v>
      </c>
      <c r="L16" s="492">
        <f t="shared" si="1"/>
        <v>30710</v>
      </c>
      <c r="M16" s="18">
        <f t="shared" si="1"/>
        <v>0</v>
      </c>
      <c r="N16" s="42">
        <f>SUM(B16+D16+F16+H16+J16+L16)</f>
        <v>309730</v>
      </c>
      <c r="O16" s="19">
        <f>SUM(C16+E16+G16+I16+K16+M16)</f>
        <v>0</v>
      </c>
    </row>
    <row r="17" spans="1:15" s="22" customFormat="1" ht="7.5" customHeight="1" thickBot="1">
      <c r="A17" s="3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493"/>
      <c r="M17" s="493"/>
      <c r="N17" s="21"/>
      <c r="O17" s="21"/>
    </row>
    <row r="18" spans="1:15" ht="24" customHeight="1">
      <c r="A18" s="55" t="s">
        <v>140</v>
      </c>
      <c r="B18" s="44">
        <f>'南区・春日・大野城'!B53</f>
        <v>1680</v>
      </c>
      <c r="C18" s="23">
        <f>'南区・春日・大野城'!C53</f>
        <v>0</v>
      </c>
      <c r="D18" s="44">
        <f>'南区・春日・大野城'!E53</f>
        <v>2660</v>
      </c>
      <c r="E18" s="23">
        <f>'南区・春日・大野城'!F53</f>
        <v>0</v>
      </c>
      <c r="F18" s="44">
        <f>'南区・春日・大野城'!H53</f>
        <v>2700</v>
      </c>
      <c r="G18" s="23">
        <f>'南区・春日・大野城'!I53</f>
        <v>0</v>
      </c>
      <c r="H18" s="44">
        <f>'南区・春日・大野城'!L53</f>
        <v>11490</v>
      </c>
      <c r="I18" s="23">
        <f>'南区・春日・大野城'!M53</f>
        <v>0</v>
      </c>
      <c r="J18" s="44">
        <f>'南区・春日・大野城'!O53</f>
        <v>950</v>
      </c>
      <c r="K18" s="23">
        <f>'南区・春日・大野城'!P53</f>
        <v>0</v>
      </c>
      <c r="L18" s="494">
        <f>'南区・春日・大野城'!R53</f>
        <v>1100</v>
      </c>
      <c r="M18" s="23">
        <f>'南区・春日・大野城'!S53</f>
        <v>0</v>
      </c>
      <c r="N18" s="47">
        <f aca="true" t="shared" si="2" ref="N18:N31">SUM(B18+D18+F18+H18+J18+L18)</f>
        <v>20580</v>
      </c>
      <c r="O18" s="24">
        <f aca="true" t="shared" si="3" ref="O18:O31">SUM(C18+E18+G18+I18+K18+M18)</f>
        <v>0</v>
      </c>
    </row>
    <row r="19" spans="1:15" ht="24" customHeight="1">
      <c r="A19" s="54" t="s">
        <v>141</v>
      </c>
      <c r="B19" s="40">
        <f>'南区・春日・大野城'!B71</f>
        <v>2470</v>
      </c>
      <c r="C19" s="13">
        <f>'南区・春日・大野城'!C71</f>
        <v>0</v>
      </c>
      <c r="D19" s="40">
        <f>'南区・春日・大野城'!E71</f>
        <v>2630</v>
      </c>
      <c r="E19" s="13">
        <f>'南区・春日・大野城'!F71</f>
        <v>0</v>
      </c>
      <c r="F19" s="40">
        <f>'南区・春日・大野城'!H71</f>
        <v>8090</v>
      </c>
      <c r="G19" s="13">
        <f>'南区・春日・大野城'!I71</f>
        <v>0</v>
      </c>
      <c r="H19" s="40">
        <f>'南区・春日・大野城'!L71</f>
        <v>7640</v>
      </c>
      <c r="I19" s="13">
        <f>'南区・春日・大野城'!M71</f>
        <v>0</v>
      </c>
      <c r="J19" s="40">
        <f>'南区・春日・大野城'!O71</f>
        <v>1140</v>
      </c>
      <c r="K19" s="13">
        <f>'南区・春日・大野城'!P71</f>
        <v>0</v>
      </c>
      <c r="L19" s="490">
        <f>'南区・春日・大野城'!R71</f>
        <v>1200</v>
      </c>
      <c r="M19" s="13">
        <f>'南区・春日・大野城'!S71</f>
        <v>0</v>
      </c>
      <c r="N19" s="48">
        <f t="shared" si="2"/>
        <v>23170</v>
      </c>
      <c r="O19" s="15">
        <f t="shared" si="3"/>
        <v>0</v>
      </c>
    </row>
    <row r="20" spans="1:15" ht="24" customHeight="1">
      <c r="A20" s="54" t="s">
        <v>142</v>
      </c>
      <c r="B20" s="40">
        <f>'筑紫野・太宰府・那珂川・粕屋'!B19</f>
        <v>2640</v>
      </c>
      <c r="C20" s="13">
        <f>'筑紫野・太宰府・那珂川・粕屋'!C19</f>
        <v>0</v>
      </c>
      <c r="D20" s="40">
        <f>'筑紫野・太宰府・那珂川・粕屋'!E19</f>
        <v>4650</v>
      </c>
      <c r="E20" s="13">
        <f>'筑紫野・太宰府・那珂川・粕屋'!F19</f>
        <v>0</v>
      </c>
      <c r="F20" s="40">
        <f>'筑紫野・太宰府・那珂川・粕屋'!H19</f>
        <v>4900</v>
      </c>
      <c r="G20" s="13">
        <f>'筑紫野・太宰府・那珂川・粕屋'!I19</f>
        <v>0</v>
      </c>
      <c r="H20" s="40">
        <f>'筑紫野・太宰府・那珂川・粕屋'!L19</f>
        <v>13570</v>
      </c>
      <c r="I20" s="13">
        <f>'筑紫野・太宰府・那珂川・粕屋'!M19</f>
        <v>0</v>
      </c>
      <c r="J20" s="40">
        <f>'筑紫野・太宰府・那珂川・粕屋'!O19</f>
        <v>1320</v>
      </c>
      <c r="K20" s="13">
        <f>'筑紫野・太宰府・那珂川・粕屋'!P19</f>
        <v>0</v>
      </c>
      <c r="L20" s="490">
        <f>'筑紫野・太宰府・那珂川・粕屋'!R19</f>
        <v>1700</v>
      </c>
      <c r="M20" s="13">
        <f>'筑紫野・太宰府・那珂川・粕屋'!S19</f>
        <v>0</v>
      </c>
      <c r="N20" s="48">
        <f t="shared" si="2"/>
        <v>28780</v>
      </c>
      <c r="O20" s="15">
        <f t="shared" si="3"/>
        <v>0</v>
      </c>
    </row>
    <row r="21" spans="1:15" ht="24" customHeight="1">
      <c r="A21" s="54" t="s">
        <v>163</v>
      </c>
      <c r="B21" s="40">
        <f>'筑紫野・太宰府・那珂川・粕屋'!B33</f>
        <v>1350</v>
      </c>
      <c r="C21" s="13">
        <f>'筑紫野・太宰府・那珂川・粕屋'!C33</f>
        <v>0</v>
      </c>
      <c r="D21" s="40">
        <f>'筑紫野・太宰府・那珂川・粕屋'!E33</f>
        <v>3060</v>
      </c>
      <c r="E21" s="13">
        <f>'筑紫野・太宰府・那珂川・粕屋'!F33</f>
        <v>0</v>
      </c>
      <c r="F21" s="40">
        <f>'筑紫野・太宰府・那珂川・粕屋'!H33</f>
        <v>1400</v>
      </c>
      <c r="G21" s="13">
        <f>'筑紫野・太宰府・那珂川・粕屋'!I33</f>
        <v>0</v>
      </c>
      <c r="H21" s="40">
        <f>'筑紫野・太宰府・那珂川・粕屋'!L33</f>
        <v>7620</v>
      </c>
      <c r="I21" s="13">
        <f>'筑紫野・太宰府・那珂川・粕屋'!M33</f>
        <v>0</v>
      </c>
      <c r="J21" s="40">
        <f>'筑紫野・太宰府・那珂川・粕屋'!O33</f>
        <v>790</v>
      </c>
      <c r="K21" s="13">
        <f>'筑紫野・太宰府・那珂川・粕屋'!P33</f>
        <v>0</v>
      </c>
      <c r="L21" s="490">
        <f>'筑紫野・太宰府・那珂川・粕屋'!R33</f>
        <v>1400</v>
      </c>
      <c r="M21" s="13">
        <f>'筑紫野・太宰府・那珂川・粕屋'!S33</f>
        <v>0</v>
      </c>
      <c r="N21" s="48">
        <f t="shared" si="2"/>
        <v>15620</v>
      </c>
      <c r="O21" s="15">
        <f t="shared" si="3"/>
        <v>0</v>
      </c>
    </row>
    <row r="22" spans="1:15" ht="24" customHeight="1">
      <c r="A22" s="54" t="s">
        <v>334</v>
      </c>
      <c r="B22" s="40">
        <f>'筑紫野・太宰府・那珂川・粕屋'!B44</f>
        <v>500</v>
      </c>
      <c r="C22" s="13">
        <f>'筑紫野・太宰府・那珂川・粕屋'!C44</f>
        <v>0</v>
      </c>
      <c r="D22" s="40">
        <f>'筑紫野・太宰府・那珂川・粕屋'!E44</f>
        <v>560</v>
      </c>
      <c r="E22" s="13">
        <f>'筑紫野・太宰府・那珂川・粕屋'!F44</f>
        <v>0</v>
      </c>
      <c r="F22" s="40">
        <f>'筑紫野・太宰府・那珂川・粕屋'!H44</f>
        <v>1000</v>
      </c>
      <c r="G22" s="13">
        <f>'筑紫野・太宰府・那珂川・粕屋'!I44</f>
        <v>0</v>
      </c>
      <c r="H22" s="40">
        <f>'筑紫野・太宰府・那珂川・粕屋'!L44</f>
        <v>4830</v>
      </c>
      <c r="I22" s="13">
        <f>'筑紫野・太宰府・那珂川・粕屋'!M44</f>
        <v>0</v>
      </c>
      <c r="J22" s="40">
        <f>'筑紫野・太宰府・那珂川・粕屋'!O44</f>
        <v>280</v>
      </c>
      <c r="K22" s="13">
        <f>'筑紫野・太宰府・那珂川・粕屋'!P44</f>
        <v>0</v>
      </c>
      <c r="L22" s="490">
        <f>'筑紫野・太宰府・那珂川・粕屋'!R44</f>
        <v>840</v>
      </c>
      <c r="M22" s="13">
        <f>'筑紫野・太宰府・那珂川・粕屋'!S44</f>
        <v>0</v>
      </c>
      <c r="N22" s="48">
        <f t="shared" si="2"/>
        <v>8010</v>
      </c>
      <c r="O22" s="15">
        <f t="shared" si="3"/>
        <v>0</v>
      </c>
    </row>
    <row r="23" spans="1:15" ht="24" customHeight="1">
      <c r="A23" s="54" t="s">
        <v>175</v>
      </c>
      <c r="B23" s="40">
        <f>'筑紫野・太宰府・那珂川・粕屋'!B71</f>
        <v>5550</v>
      </c>
      <c r="C23" s="13">
        <f>'筑紫野・太宰府・那珂川・粕屋'!C71</f>
        <v>0</v>
      </c>
      <c r="D23" s="40">
        <f>'筑紫野・太宰府・那珂川・粕屋'!E71</f>
        <v>2890</v>
      </c>
      <c r="E23" s="13">
        <f>'筑紫野・太宰府・那珂川・粕屋'!F71</f>
        <v>0</v>
      </c>
      <c r="F23" s="40">
        <f>'筑紫野・太宰府・那珂川・粕屋'!H71</f>
        <v>7080</v>
      </c>
      <c r="G23" s="13">
        <f>'筑紫野・太宰府・那珂川・粕屋'!I71</f>
        <v>0</v>
      </c>
      <c r="H23" s="40">
        <f>'筑紫野・太宰府・那珂川・粕屋'!L71</f>
        <v>21730</v>
      </c>
      <c r="I23" s="13">
        <f>'筑紫野・太宰府・那珂川・粕屋'!M71</f>
        <v>0</v>
      </c>
      <c r="J23" s="40">
        <f>'筑紫野・太宰府・那珂川・粕屋'!O71</f>
        <v>1660</v>
      </c>
      <c r="K23" s="13">
        <f>'筑紫野・太宰府・那珂川・粕屋'!P71</f>
        <v>0</v>
      </c>
      <c r="L23" s="490">
        <f>'筑紫野・太宰府・那珂川・粕屋'!R71</f>
        <v>3600</v>
      </c>
      <c r="M23" s="13">
        <f>'筑紫野・太宰府・那珂川・粕屋'!S71</f>
        <v>0</v>
      </c>
      <c r="N23" s="48">
        <f t="shared" si="2"/>
        <v>42510</v>
      </c>
      <c r="O23" s="15">
        <f t="shared" si="3"/>
        <v>0</v>
      </c>
    </row>
    <row r="24" spans="1:15" ht="24" customHeight="1">
      <c r="A24" s="54" t="s">
        <v>176</v>
      </c>
      <c r="B24" s="40">
        <f>'古賀・宗像・福津・糸島'!B14</f>
        <v>2360</v>
      </c>
      <c r="C24" s="13">
        <f>'古賀・宗像・福津・糸島'!C14</f>
        <v>0</v>
      </c>
      <c r="D24" s="40">
        <f>'古賀・宗像・福津・糸島'!E14</f>
        <v>1990</v>
      </c>
      <c r="E24" s="13">
        <f>'古賀・宗像・福津・糸島'!F14</f>
        <v>0</v>
      </c>
      <c r="F24" s="40">
        <f>'古賀・宗像・福津・糸島'!H14</f>
        <v>2360</v>
      </c>
      <c r="G24" s="13">
        <f>'古賀・宗像・福津・糸島'!I14</f>
        <v>0</v>
      </c>
      <c r="H24" s="40">
        <f>'古賀・宗像・福津・糸島'!L14</f>
        <v>5740</v>
      </c>
      <c r="I24" s="13">
        <f>'古賀・宗像・福津・糸島'!M14</f>
        <v>0</v>
      </c>
      <c r="J24" s="40">
        <f>'古賀・宗像・福津・糸島'!O14</f>
        <v>530</v>
      </c>
      <c r="K24" s="13">
        <f>'古賀・宗像・福津・糸島'!P14</f>
        <v>0</v>
      </c>
      <c r="L24" s="490">
        <f>'古賀・宗像・福津・糸島'!R14</f>
        <v>490</v>
      </c>
      <c r="M24" s="13">
        <f>'古賀・宗像・福津・糸島'!S14</f>
        <v>0</v>
      </c>
      <c r="N24" s="48">
        <f t="shared" si="2"/>
        <v>13470</v>
      </c>
      <c r="O24" s="15">
        <f t="shared" si="3"/>
        <v>0</v>
      </c>
    </row>
    <row r="25" spans="1:15" ht="24" customHeight="1">
      <c r="A25" s="54" t="s">
        <v>164</v>
      </c>
      <c r="B25" s="40">
        <f>'古賀・宗像・福津・糸島'!B29</f>
        <v>7930</v>
      </c>
      <c r="C25" s="13">
        <f>'古賀・宗像・福津・糸島'!C29</f>
        <v>0</v>
      </c>
      <c r="D25" s="40">
        <f>'古賀・宗像・福津・糸島'!E29</f>
        <v>4060</v>
      </c>
      <c r="E25" s="13">
        <f>'古賀・宗像・福津・糸島'!F29</f>
        <v>0</v>
      </c>
      <c r="F25" s="40">
        <f>'古賀・宗像・福津・糸島'!H29</f>
        <v>6090</v>
      </c>
      <c r="G25" s="13">
        <f>'古賀・宗像・福津・糸島'!I29</f>
        <v>0</v>
      </c>
      <c r="H25" s="40">
        <f>'古賀・宗像・福津・糸島'!L29</f>
        <v>6370</v>
      </c>
      <c r="I25" s="13">
        <f>'古賀・宗像・福津・糸島'!M29</f>
        <v>0</v>
      </c>
      <c r="J25" s="40">
        <f>'古賀・宗像・福津・糸島'!O29</f>
        <v>790</v>
      </c>
      <c r="K25" s="13">
        <f>'古賀・宗像・福津・糸島'!P29</f>
        <v>0</v>
      </c>
      <c r="L25" s="490">
        <f>'古賀・宗像・福津・糸島'!R29</f>
        <v>1340</v>
      </c>
      <c r="M25" s="13">
        <f>'古賀・宗像・福津・糸島'!S29</f>
        <v>0</v>
      </c>
      <c r="N25" s="48">
        <f t="shared" si="2"/>
        <v>26580</v>
      </c>
      <c r="O25" s="15">
        <f t="shared" si="3"/>
        <v>0</v>
      </c>
    </row>
    <row r="26" spans="1:15" ht="24.75" customHeight="1">
      <c r="A26" s="54" t="s">
        <v>192</v>
      </c>
      <c r="B26" s="40">
        <f>'古賀・宗像・福津・糸島'!B43</f>
        <v>3340</v>
      </c>
      <c r="C26" s="13">
        <f>'古賀・宗像・福津・糸島'!C43</f>
        <v>0</v>
      </c>
      <c r="D26" s="40">
        <f>'古賀・宗像・福津・糸島'!E43</f>
        <v>3000</v>
      </c>
      <c r="E26" s="13">
        <f>'古賀・宗像・福津・糸島'!F43</f>
        <v>0</v>
      </c>
      <c r="F26" s="40">
        <f>'古賀・宗像・福津・糸島'!H43</f>
        <v>3250</v>
      </c>
      <c r="G26" s="13">
        <f>'古賀・宗像・福津・糸島'!I43</f>
        <v>0</v>
      </c>
      <c r="H26" s="40">
        <f>'古賀・宗像・福津・糸島'!L43</f>
        <v>5320</v>
      </c>
      <c r="I26" s="13">
        <f>'古賀・宗像・福津・糸島'!M43</f>
        <v>0</v>
      </c>
      <c r="J26" s="40">
        <f>'古賀・宗像・福津・糸島'!O43</f>
        <v>540</v>
      </c>
      <c r="K26" s="13">
        <f>'古賀・宗像・福津・糸島'!P43</f>
        <v>0</v>
      </c>
      <c r="L26" s="490">
        <f>'古賀・宗像・福津・糸島'!R43</f>
        <v>950</v>
      </c>
      <c r="M26" s="13">
        <f>'古賀・宗像・福津・糸島'!S43</f>
        <v>0</v>
      </c>
      <c r="N26" s="48">
        <f t="shared" si="2"/>
        <v>16400</v>
      </c>
      <c r="O26" s="15">
        <f t="shared" si="3"/>
        <v>0</v>
      </c>
    </row>
    <row r="27" spans="1:15" ht="24" customHeight="1">
      <c r="A27" s="54" t="s">
        <v>217</v>
      </c>
      <c r="B27" s="40">
        <f>'古賀・宗像・福津・糸島'!B66</f>
        <v>640</v>
      </c>
      <c r="C27" s="13">
        <f>'古賀・宗像・福津・糸島'!C66</f>
        <v>0</v>
      </c>
      <c r="D27" s="40">
        <f>'古賀・宗像・福津・糸島'!E66</f>
        <v>1690</v>
      </c>
      <c r="E27" s="13">
        <f>'古賀・宗像・福津・糸島'!F66</f>
        <v>0</v>
      </c>
      <c r="F27" s="40">
        <f>'古賀・宗像・福津・糸島'!H66</f>
        <v>1830</v>
      </c>
      <c r="G27" s="13">
        <f>'古賀・宗像・福津・糸島'!I66</f>
        <v>0</v>
      </c>
      <c r="H27" s="40">
        <f>'古賀・宗像・福津・糸島'!L66</f>
        <v>12420</v>
      </c>
      <c r="I27" s="13">
        <f>'古賀・宗像・福津・糸島'!M66</f>
        <v>0</v>
      </c>
      <c r="J27" s="40">
        <f>'古賀・宗像・福津・糸島'!O66</f>
        <v>590</v>
      </c>
      <c r="K27" s="13">
        <f>'古賀・宗像・福津・糸島'!P66</f>
        <v>0</v>
      </c>
      <c r="L27" s="490">
        <f>'古賀・宗像・福津・糸島'!R66</f>
        <v>950</v>
      </c>
      <c r="M27" s="13">
        <f>'古賀・宗像・福津・糸島'!S66</f>
        <v>0</v>
      </c>
      <c r="N27" s="48">
        <f t="shared" si="2"/>
        <v>18120</v>
      </c>
      <c r="O27" s="15">
        <f t="shared" si="3"/>
        <v>0</v>
      </c>
    </row>
    <row r="28" spans="1:15" ht="24" customHeight="1">
      <c r="A28" s="62" t="s">
        <v>272</v>
      </c>
      <c r="B28" s="168">
        <f>'朝倉市・郡・小郡市　(福岡扱い）'!B24</f>
        <v>800</v>
      </c>
      <c r="C28" s="169">
        <f>'朝倉市・郡・小郡市　(福岡扱い）'!C24</f>
        <v>0</v>
      </c>
      <c r="D28" s="168">
        <f>'朝倉市・郡・小郡市　(福岡扱い）'!E24</f>
        <v>490</v>
      </c>
      <c r="E28" s="169">
        <f>'朝倉市・郡・小郡市　(福岡扱い）'!F24</f>
        <v>0</v>
      </c>
      <c r="F28" s="168">
        <f>'朝倉市・郡・小郡市　(福岡扱い）'!H24</f>
        <v>3220</v>
      </c>
      <c r="G28" s="169">
        <f>'朝倉市・郡・小郡市　(福岡扱い）'!I24</f>
        <v>0</v>
      </c>
      <c r="H28" s="168">
        <f>'朝倉市・郡・小郡市　(福岡扱い）'!L24</f>
        <v>6570</v>
      </c>
      <c r="I28" s="169">
        <f>'朝倉市・郡・小郡市　(福岡扱い）'!M24</f>
        <v>0</v>
      </c>
      <c r="J28" s="168">
        <f>'朝倉市・郡・小郡市　(福岡扱い）'!O24</f>
        <v>0</v>
      </c>
      <c r="K28" s="169">
        <f>'朝倉市・郡・小郡市　(福岡扱い）'!P24</f>
        <v>0</v>
      </c>
      <c r="L28" s="495">
        <f>'朝倉市・郡・小郡市　(福岡扱い）'!R24</f>
        <v>320</v>
      </c>
      <c r="M28" s="169">
        <f>'朝倉市・郡・小郡市　(福岡扱い）'!S24</f>
        <v>0</v>
      </c>
      <c r="N28" s="170">
        <f t="shared" si="2"/>
        <v>11400</v>
      </c>
      <c r="O28" s="15">
        <f t="shared" si="3"/>
        <v>0</v>
      </c>
    </row>
    <row r="29" spans="1:15" ht="24" customHeight="1">
      <c r="A29" s="54" t="s">
        <v>273</v>
      </c>
      <c r="B29" s="40">
        <f>'朝倉市・郡・小郡市　(福岡扱い）'!B39</f>
        <v>520</v>
      </c>
      <c r="C29" s="13">
        <f>'朝倉市・郡・小郡市　(福岡扱い）'!C39</f>
        <v>0</v>
      </c>
      <c r="D29" s="40">
        <f>'朝倉市・郡・小郡市　(福岡扱い）'!E39</f>
        <v>0</v>
      </c>
      <c r="E29" s="13">
        <f>'朝倉市・郡・小郡市　(福岡扱い）'!F39</f>
        <v>0</v>
      </c>
      <c r="F29" s="40">
        <f>'朝倉市・郡・小郡市　(福岡扱い）'!H39</f>
        <v>1050</v>
      </c>
      <c r="G29" s="13">
        <f>'朝倉市・郡・小郡市　(福岡扱い）'!I39</f>
        <v>0</v>
      </c>
      <c r="H29" s="40">
        <f>'朝倉市・郡・小郡市　(福岡扱い）'!L39</f>
        <v>3450</v>
      </c>
      <c r="I29" s="13">
        <f>'朝倉市・郡・小郡市　(福岡扱い）'!M39</f>
        <v>0</v>
      </c>
      <c r="J29" s="40">
        <f>'朝倉市・郡・小郡市　(福岡扱い）'!O39</f>
        <v>0</v>
      </c>
      <c r="K29" s="13">
        <f>'朝倉市・郡・小郡市　(福岡扱い）'!P39</f>
        <v>0</v>
      </c>
      <c r="L29" s="490">
        <f>'朝倉市・郡・小郡市　(福岡扱い）'!R39</f>
        <v>50</v>
      </c>
      <c r="M29" s="13">
        <f>'朝倉市・郡・小郡市　(福岡扱い）'!S39</f>
        <v>0</v>
      </c>
      <c r="N29" s="48">
        <f t="shared" si="2"/>
        <v>5070</v>
      </c>
      <c r="O29" s="15">
        <f t="shared" si="3"/>
        <v>0</v>
      </c>
    </row>
    <row r="30" spans="1:15" ht="24" customHeight="1">
      <c r="A30" s="62" t="s">
        <v>581</v>
      </c>
      <c r="B30" s="41">
        <f>'朝倉市・郡・小郡市　(福岡扱い）'!B51</f>
        <v>450</v>
      </c>
      <c r="C30" s="16">
        <f>'朝倉市・郡・小郡市　(福岡扱い）'!C51</f>
        <v>0</v>
      </c>
      <c r="D30" s="41">
        <f>'朝倉市・郡・小郡市　(福岡扱い）'!E51</f>
        <v>2690</v>
      </c>
      <c r="E30" s="16">
        <f>'朝倉市・郡・小郡市　(福岡扱い）'!F51</f>
        <v>0</v>
      </c>
      <c r="F30" s="41">
        <f>'朝倉市・郡・小郡市　(福岡扱い）'!H51</f>
        <v>3180</v>
      </c>
      <c r="G30" s="16">
        <f>'朝倉市・郡・小郡市　(福岡扱い）'!I51</f>
        <v>0</v>
      </c>
      <c r="H30" s="41">
        <f>'朝倉市・郡・小郡市　(福岡扱い）'!L51</f>
        <v>9200</v>
      </c>
      <c r="I30" s="16">
        <f>'朝倉市・郡・小郡市　(福岡扱い）'!M51</f>
        <v>0</v>
      </c>
      <c r="J30" s="41">
        <f>'朝倉市・郡・小郡市　(福岡扱い）'!O51</f>
        <v>0</v>
      </c>
      <c r="K30" s="16">
        <f>'朝倉市・郡・小郡市　(福岡扱い）'!P51</f>
        <v>0</v>
      </c>
      <c r="L30" s="491">
        <f>'朝倉市・郡・小郡市　(福岡扱い）'!R51</f>
        <v>750</v>
      </c>
      <c r="M30" s="16">
        <f>'朝倉市・郡・小郡市　(福岡扱い）'!S51</f>
        <v>0</v>
      </c>
      <c r="N30" s="171">
        <f t="shared" si="2"/>
        <v>16270</v>
      </c>
      <c r="O30" s="17">
        <f t="shared" si="3"/>
        <v>0</v>
      </c>
    </row>
    <row r="31" spans="1:15" s="20" customFormat="1" ht="24" customHeight="1">
      <c r="A31" s="61" t="s">
        <v>139</v>
      </c>
      <c r="B31" s="42">
        <f>SUM(B18:B30)</f>
        <v>30230</v>
      </c>
      <c r="C31" s="18">
        <f aca="true" t="shared" si="4" ref="C31:M31">SUM(C18:C30)</f>
        <v>0</v>
      </c>
      <c r="D31" s="42">
        <f t="shared" si="4"/>
        <v>30370</v>
      </c>
      <c r="E31" s="18">
        <f t="shared" si="4"/>
        <v>0</v>
      </c>
      <c r="F31" s="42">
        <f t="shared" si="4"/>
        <v>46150</v>
      </c>
      <c r="G31" s="18">
        <f t="shared" si="4"/>
        <v>0</v>
      </c>
      <c r="H31" s="42">
        <f t="shared" si="4"/>
        <v>115950</v>
      </c>
      <c r="I31" s="18">
        <f t="shared" si="4"/>
        <v>0</v>
      </c>
      <c r="J31" s="42">
        <f t="shared" si="4"/>
        <v>8590</v>
      </c>
      <c r="K31" s="18">
        <f t="shared" si="4"/>
        <v>0</v>
      </c>
      <c r="L31" s="492">
        <f t="shared" si="4"/>
        <v>14690</v>
      </c>
      <c r="M31" s="18">
        <f t="shared" si="4"/>
        <v>0</v>
      </c>
      <c r="N31" s="63">
        <f t="shared" si="2"/>
        <v>245980</v>
      </c>
      <c r="O31" s="19">
        <f t="shared" si="3"/>
        <v>0</v>
      </c>
    </row>
    <row r="32" spans="1:15" ht="24" customHeight="1">
      <c r="A32" s="51"/>
      <c r="B32" s="43"/>
      <c r="C32" s="25"/>
      <c r="D32" s="43"/>
      <c r="E32" s="14"/>
      <c r="F32" s="43"/>
      <c r="G32" s="14"/>
      <c r="H32" s="43"/>
      <c r="I32" s="14"/>
      <c r="J32" s="43"/>
      <c r="K32" s="14"/>
      <c r="L32" s="490"/>
      <c r="M32" s="13"/>
      <c r="N32" s="43"/>
      <c r="O32" s="26"/>
    </row>
    <row r="33" spans="1:15" s="20" customFormat="1" ht="24" customHeight="1" thickBot="1">
      <c r="A33" s="53" t="s">
        <v>143</v>
      </c>
      <c r="B33" s="45">
        <f aca="true" t="shared" si="5" ref="B33:M33">B16+B31</f>
        <v>61460</v>
      </c>
      <c r="C33" s="27">
        <f t="shared" si="5"/>
        <v>0</v>
      </c>
      <c r="D33" s="45">
        <f t="shared" si="5"/>
        <v>67220</v>
      </c>
      <c r="E33" s="27">
        <f t="shared" si="5"/>
        <v>0</v>
      </c>
      <c r="F33" s="45">
        <f t="shared" si="5"/>
        <v>97260</v>
      </c>
      <c r="G33" s="27">
        <f t="shared" si="5"/>
        <v>0</v>
      </c>
      <c r="H33" s="45">
        <f t="shared" si="5"/>
        <v>245700</v>
      </c>
      <c r="I33" s="27">
        <f t="shared" si="5"/>
        <v>0</v>
      </c>
      <c r="J33" s="46">
        <f t="shared" si="5"/>
        <v>38670</v>
      </c>
      <c r="K33" s="27">
        <f t="shared" si="5"/>
        <v>0</v>
      </c>
      <c r="L33" s="496">
        <f t="shared" si="5"/>
        <v>45400</v>
      </c>
      <c r="M33" s="27">
        <f t="shared" si="5"/>
        <v>0</v>
      </c>
      <c r="N33" s="45">
        <f>SUM(B33,D33,F33,H33,J33,L33)</f>
        <v>555710</v>
      </c>
      <c r="O33" s="28">
        <f>SUM(C33,E33,G33,I33,K33,M33)</f>
        <v>0</v>
      </c>
    </row>
    <row r="34" spans="3:15" ht="20.25" customHeight="1">
      <c r="C34" s="74"/>
      <c r="E34" s="74"/>
      <c r="G34" s="74"/>
      <c r="I34" s="74"/>
      <c r="J34" s="29"/>
      <c r="K34" s="74"/>
      <c r="O34" s="74"/>
    </row>
    <row r="37" ht="13.5">
      <c r="G37" s="29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（03.04）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2021-09-19T05:06:14Z</cp:lastPrinted>
  <dcterms:created xsi:type="dcterms:W3CDTF">1997-10-22T10:06:52Z</dcterms:created>
  <dcterms:modified xsi:type="dcterms:W3CDTF">2021-11-24T05:04:17Z</dcterms:modified>
  <cp:category/>
  <cp:version/>
  <cp:contentType/>
  <cp:contentStatus/>
</cp:coreProperties>
</file>