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70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筑紫・粕屋" sheetId="5" r:id="rId5"/>
    <sheet name="古賀・宗像・福津・糸島" sheetId="6" r:id="rId6"/>
    <sheet name="朝倉市・郡　(福岡扱い）" sheetId="7" r:id="rId7"/>
    <sheet name="市郡集計表" sheetId="8" r:id="rId8"/>
  </sheets>
  <definedNames>
    <definedName name="_xlnm.Print_Area" localSheetId="5">'古賀・宗像・福津・糸島'!$A$1:$P$67</definedName>
    <definedName name="_xlnm.Print_Area" localSheetId="7">'市郡集計表'!$A$1:$P$34</definedName>
    <definedName name="_xlnm.Print_Area" localSheetId="2">'城南区・早良区'!$A$1:$P$58</definedName>
    <definedName name="_xlnm.Print_Area" localSheetId="4">'筑紫野・太宰府・筑紫・粕屋'!$A$1:$P$72</definedName>
    <definedName name="_xlnm.Print_Area" localSheetId="1">'中央区・西区'!$A$1:$P$53</definedName>
    <definedName name="_xlnm.Print_Area" localSheetId="6">'朝倉市・郡　(福岡扱い）'!$A$1:$P$40</definedName>
    <definedName name="_xlnm.Print_Area" localSheetId="0">'東区・博多区'!$A$1:$P$61</definedName>
    <definedName name="_xlnm.Print_Area" localSheetId="3">'南区・春日・大野城'!$A$1:$P$72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41" authorId="0">
      <text>
        <r>
          <rPr>
            <sz val="9"/>
            <color indexed="10"/>
            <rFont val="ＭＳ Ｐゴシック"/>
            <family val="3"/>
          </rPr>
          <t>Ｈ２６．１２より
諸岡北の一部を吸収</t>
        </r>
      </text>
    </comment>
    <comment ref="A42" authorId="1">
      <text>
        <r>
          <rPr>
            <sz val="9"/>
            <rFont val="ＭＳ Ｐゴシック"/>
            <family val="3"/>
          </rPr>
          <t>Ｈ２５．３より、竹下・駅南の一部を吸収
Ｈ２５．９より、一部を東那珂へ譲渡
Ｈ２６．５より
堅粕から吉塚へ店名変更</t>
        </r>
      </text>
    </comment>
    <comment ref="A14" authorId="0">
      <text>
        <r>
          <rPr>
            <sz val="9"/>
            <color indexed="10"/>
            <rFont val="ＭＳ Ｐゴシック"/>
            <family val="3"/>
          </rPr>
          <t>Ｈ２２．１１より、馬出を統合</t>
        </r>
      </text>
    </comment>
    <comment ref="A11" authorId="0">
      <text>
        <r>
          <rPr>
            <sz val="9"/>
            <color indexed="10"/>
            <rFont val="ＭＳ Ｐゴシック"/>
            <family val="3"/>
          </rPr>
          <t>Ｈ２２．１１より、千早を統合</t>
        </r>
      </text>
    </comment>
    <comment ref="A10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9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A46" authorId="1">
      <text>
        <r>
          <rPr>
            <sz val="9"/>
            <rFont val="ＭＳ Ｐゴシック"/>
            <family val="3"/>
          </rPr>
          <t>H28.10より
大野東部に統合
640→0</t>
        </r>
        <r>
          <rPr>
            <b/>
            <sz val="9"/>
            <color indexed="10"/>
            <rFont val="ＭＳ Ｐゴシック"/>
            <family val="3"/>
          </rPr>
          <t xml:space="preserve">
H28.11より
大野東部から分割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Ｈ２５．９より、堅粕より分割新店</t>
        </r>
      </text>
    </comment>
    <comment ref="G11" authorId="0">
      <text>
        <r>
          <rPr>
            <b/>
            <sz val="9"/>
            <rFont val="ＭＳ Ｐゴシック"/>
            <family val="3"/>
          </rPr>
          <t xml:space="preserve">Ｈ２６.５．１より
香住丘を吸収
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b/>
            <sz val="9"/>
            <rFont val="ＭＳ Ｐゴシック"/>
            <family val="3"/>
          </rPr>
          <t>Ｈ２６.５．１より
和白西・高美台を吸収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3" authorId="0">
      <text>
        <r>
          <rPr>
            <sz val="9"/>
            <rFont val="ＭＳ Ｐゴシック"/>
            <family val="3"/>
          </rPr>
          <t>Ｈ19.5より
土井から店名変更
Ｈ26.5.1より
久山・粕屋東部を吸収して香椎東・土井から香椎東店名変更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Ｈ19.5より
香椎南から店名変更:
Ｈ26.5.1より
香椎南・土井から店名変更
Ｈ27.12.1より
多々良の一部を吸収して
香椎南より店名変更</t>
        </r>
      </text>
    </comment>
    <comment ref="G42" authorId="0">
      <text>
        <r>
          <rPr>
            <b/>
            <sz val="9"/>
            <rFont val="ＭＳ Ｐゴシック"/>
            <family val="3"/>
          </rPr>
          <t>Ｈ２７．２より
春日原北・雑餉隈の一部を吸収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2">
      <text>
        <r>
          <rPr>
            <sz val="9"/>
            <rFont val="ＭＳ Ｐゴシック"/>
            <family val="3"/>
          </rPr>
          <t>Ｈ２７．９.１より
新店　雑餉隈･井尻の一部を吸収</t>
        </r>
      </text>
    </comment>
    <comment ref="J40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</t>
        </r>
      </text>
    </comment>
    <comment ref="J39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J42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M42" authorId="3">
      <text>
        <r>
          <rPr>
            <b/>
            <sz val="9"/>
            <rFont val="ＭＳ Ｐゴシック"/>
            <family val="3"/>
          </rPr>
          <t>H29.6.7～
-500部
南福岡へ一部移動</t>
        </r>
      </text>
    </comment>
    <comment ref="M43" authorId="3">
      <text>
        <r>
          <rPr>
            <b/>
            <sz val="9"/>
            <rFont val="ＭＳ Ｐゴシック"/>
            <family val="3"/>
          </rPr>
          <t>H29.6.7～
＋500部
博多駅南から一部移動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株式会社　毎日メディアサービス</author>
    <author>佐藤</author>
  </authors>
  <commentList>
    <comment ref="J9" authorId="0">
      <text>
        <r>
          <rPr>
            <sz val="9"/>
            <rFont val="ＭＳ Ｐゴシック"/>
            <family val="3"/>
          </rPr>
          <t xml:space="preserve">小笹北と8月より統合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4" authorId="1">
      <text>
        <r>
          <rPr>
            <sz val="9"/>
            <rFont val="ＭＳ Ｐゴシック"/>
            <family val="3"/>
          </rPr>
          <t xml:space="preserve">12.1より一部舞鶴店より譲渡
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12.1より一部天神店に移動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7" authorId="0">
      <text>
        <r>
          <rPr>
            <sz val="9"/>
            <color indexed="10"/>
            <rFont val="ＭＳ Ｐゴシック"/>
            <family val="3"/>
          </rPr>
          <t>Ｈ２０．１２より、博多駅前・駅南へ一部譲渡</t>
        </r>
      </text>
    </comment>
    <comment ref="A8" authorId="0">
      <text>
        <r>
          <rPr>
            <sz val="9"/>
            <color indexed="10"/>
            <rFont val="ＭＳ Ｐゴシック"/>
            <family val="3"/>
          </rPr>
          <t>Ｈ２２．１１より、天神・大名を統合</t>
        </r>
      </text>
    </comment>
    <comment ref="A11" authorId="0">
      <text>
        <r>
          <rPr>
            <sz val="9"/>
            <color indexed="10"/>
            <rFont val="ＭＳ Ｐゴシック"/>
            <family val="3"/>
          </rPr>
          <t>Ｈ２２．１１より、唐人町を統合</t>
        </r>
      </text>
    </comment>
    <comment ref="A10" authorId="2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2">
      <text>
        <r>
          <rPr>
            <sz val="9"/>
            <color indexed="10"/>
            <rFont val="ＭＳ Ｐゴシック"/>
            <family val="3"/>
          </rPr>
          <t>Ｈ２４．５より、姪浜・姪浜駅南・姪浜西を統合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Ｈ２２．１１より、今津を統合</t>
        </r>
      </text>
    </comment>
    <comment ref="J8" authorId="2">
      <text>
        <r>
          <rPr>
            <sz val="9"/>
            <rFont val="ＭＳ Ｐゴシック"/>
            <family val="3"/>
          </rPr>
          <t>Ｈ２４．１２より、薬院の一部を吸収して、一部を鳥飼へ譲渡
H２７．１１より
六本松南を吸収</t>
        </r>
      </text>
    </comment>
    <comment ref="A12" authorId="2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Ｈ２６.５．１より
大手門を吸収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0"/>
            <rFont val="ＭＳ Ｐゴシック"/>
            <family val="3"/>
          </rPr>
          <t>Ｈ２０．１２より、六本松を吸収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Ｈ18.2.10より
百道・西新より200枚吸収して
名称を　荒戸・大手門へ改名
Ｈ２６.５．１より
荒戸・大手門から店名変更
</t>
        </r>
      </text>
    </comment>
    <comment ref="G33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7" authorId="0">
      <text>
        <r>
          <rPr>
            <b/>
            <sz val="9"/>
            <rFont val="ＭＳ Ｐゴシック"/>
            <family val="3"/>
          </rPr>
          <t>Ｈ26.5.1より
周船寺・前原から店名変更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Ｈ２７．１１より
前原東部の一部を吸収</t>
        </r>
      </text>
    </comment>
    <comment ref="G36" authorId="0">
      <text>
        <r>
          <rPr>
            <sz val="9"/>
            <rFont val="ＭＳ Ｐゴシック"/>
            <family val="3"/>
          </rPr>
          <t>旧今宿・二見ヶ浦販売店
H18.6.1より
一部志摩販売店へ譲渡
Ｈ26.5.1より
今宿・周船寺東から店名変更
Ｈ27.11より
周船寺の一部を吸収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Ｈ２２．１１より、姪浜西から店名変更
Ｈ26.5.1より
姪浜西・小戸から店名変更</t>
        </r>
      </text>
    </comment>
    <comment ref="G34" authorId="0">
      <text>
        <r>
          <rPr>
            <sz val="9"/>
            <color indexed="10"/>
            <rFont val="ＭＳ Ｐゴシック"/>
            <family val="3"/>
          </rPr>
          <t>Ｈ２１．１０より、四箇田次郎丸の一部を吸収
26.5.1より
野方・西の丘から店名変更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37" authorId="0">
      <text>
        <r>
          <rPr>
            <sz val="9"/>
            <rFont val="ＭＳ Ｐゴシック"/>
            <family val="3"/>
          </rPr>
          <t xml:space="preserve">旧　下山門販売店
</t>
        </r>
      </text>
    </comment>
    <comment ref="J35" authorId="2">
      <text>
        <r>
          <rPr>
            <sz val="9"/>
            <rFont val="ＭＳ Ｐゴシック"/>
            <family val="3"/>
          </rPr>
          <t>Ｈ24.3より、愛宕を吸収
Ｈ26.6より
姪浜北の一部を吸収</t>
        </r>
      </text>
    </comment>
    <comment ref="J34" authorId="2">
      <text>
        <r>
          <rPr>
            <sz val="9"/>
            <rFont val="ＭＳ Ｐゴシック"/>
            <family val="3"/>
          </rPr>
          <t>Ｈ24.3より、前原東部から店名変更</t>
        </r>
      </text>
    </comment>
    <comment ref="J39" authorId="0">
      <text>
        <r>
          <rPr>
            <b/>
            <sz val="9"/>
            <rFont val="ＭＳ Ｐゴシック"/>
            <family val="3"/>
          </rPr>
          <t>Ｈ26.6より
姪浜北の一部を吸収して上山門より店名変更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M31" authorId="0">
      <text>
        <r>
          <rPr>
            <sz val="9"/>
            <color indexed="10"/>
            <rFont val="ＭＳ Ｐゴシック"/>
            <family val="3"/>
          </rPr>
          <t>Ｈ２１．７より、原の一部４００枚を吸収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Ｈ２１．７より、原の一部２６０枚を吸収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Ｈ２１．７より、原の一部１００枚を吸収
Ｈ２１．１０より、野芥南片江、田隈、拾六町野方へ一部譲渡</t>
        </r>
      </text>
    </comment>
    <comment ref="M8" authorId="0">
      <text>
        <r>
          <rPr>
            <sz val="9"/>
            <color indexed="10"/>
            <rFont val="ＭＳ Ｐゴシック"/>
            <family val="3"/>
          </rPr>
          <t>Ｈ２１．７より、大橋・長住へ一部譲渡
Ｈ２１．１０より、堤樋井川、長住桧原へ一部譲渡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>Ｈ２１・１０より、小笹南より分割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>Ｈ２１．１０より、福大前より分割
Ｈ２２．５より、田隈と野芥・南片江を統合して店名変更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Ｈ２１．１０より、福大前より分割
Ｈ２２．５より、拾六町・野方から店名変更</t>
        </r>
      </text>
    </comment>
    <comment ref="J41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J36" authorId="0">
      <text>
        <r>
          <rPr>
            <sz val="9"/>
            <color indexed="14"/>
            <rFont val="ＭＳ Ｐゴシック"/>
            <family val="3"/>
          </rPr>
          <t>旧　原販売店
Ｈ２３．８より、原東の一部を吸収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sz val="9"/>
            <color indexed="10"/>
            <rFont val="ＭＳ Ｐゴシック"/>
            <family val="3"/>
          </rPr>
          <t>Ｈ２２．９より、原北の一部を吸収して、室住から店名変更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Ｈ２２．９より、原北の一部を吸収</t>
        </r>
      </text>
    </comment>
    <comment ref="A10" authorId="1">
      <text>
        <r>
          <rPr>
            <sz val="9"/>
            <rFont val="ＭＳ Ｐゴシック"/>
            <family val="3"/>
          </rPr>
          <t xml:space="preserve">Ｈ２３．５より、七隈から店名へ変更
</t>
        </r>
      </text>
    </comment>
    <comment ref="J39" authorId="1">
      <text>
        <r>
          <rPr>
            <sz val="9"/>
            <rFont val="ＭＳ Ｐゴシック"/>
            <family val="3"/>
          </rPr>
          <t xml:space="preserve">Ｈ２３．８より、原東の一部を吸収
H２７．１１より
鳥飼を吸収して西新より
店名変更
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M33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b/>
            <sz val="9"/>
            <rFont val="ＭＳ Ｐゴシック"/>
            <family val="3"/>
          </rPr>
          <t>Ｈ２６．１１より
片江から店名変更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32" authorId="3">
      <text>
        <r>
          <rPr>
            <sz val="9"/>
            <rFont val="ＭＳ Ｐゴシック"/>
            <family val="3"/>
          </rPr>
          <t xml:space="preserve">Ｈ２７．８.１より
室見を吸収して店名変更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9" authorId="1">
      <text>
        <r>
          <rPr>
            <sz val="9"/>
            <rFont val="ＭＳ Ｐゴシック"/>
            <family val="3"/>
          </rPr>
          <t>Ｈ24.11より、七隈の一部を吸収
H25.4より、弓の馬場の一部を吸収して、七隈へ一部を譲渡</t>
        </r>
      </text>
    </comment>
    <comment ref="J10" authorId="1">
      <text>
        <r>
          <rPr>
            <sz val="9"/>
            <rFont val="ＭＳ Ｐゴシック"/>
            <family val="3"/>
          </rPr>
          <t>Ｈ24.11より、城南南部の一部を吸収して、一部を茶山・片江へ一部を譲渡
Ｈ25.4より、茶山の一部を吸収
Ｈ２７．１０.１より
城南南部を吸収</t>
        </r>
      </text>
    </comment>
    <comment ref="J11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A33" authorId="3">
      <text>
        <r>
          <rPr>
            <sz val="9"/>
            <rFont val="ＭＳ Ｐゴシック"/>
            <family val="3"/>
          </rPr>
          <t>Ｈ２８．５より
原東部を吸収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</t>
        </r>
      </text>
    </comment>
    <comment ref="M59" authorId="0">
      <text>
        <r>
          <rPr>
            <sz val="9"/>
            <color indexed="10"/>
            <rFont val="ＭＳ Ｐゴシック"/>
            <family val="3"/>
          </rPr>
          <t>Ｈ２１．７より、大野城の一部７０枚を吸収</t>
        </r>
      </text>
    </comment>
    <comment ref="M8" authorId="0">
      <text>
        <r>
          <rPr>
            <sz val="9"/>
            <color indexed="10"/>
            <rFont val="ＭＳ Ｐゴシック"/>
            <family val="3"/>
          </rPr>
          <t>Ｈ２１．７より、小笹南の一部を吸収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>Ｈ２１．７より、小笹南の一部を吸収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Ｈ２１・１０より、小笹南より分割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3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旧　大野城北販売店
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>Ｈ２１．７より、大野城の一部を吸収</t>
        </r>
      </text>
    </comment>
    <comment ref="D42" authorId="0">
      <text>
        <r>
          <rPr>
            <sz val="9"/>
            <rFont val="ＭＳ Ｐゴシック"/>
            <family val="3"/>
          </rPr>
          <t>Ｈ２３．２より、弥永・警弥郷の春日市を吸収
Ｈ２６．２より
白木原の一部を吸収して春日より店名変更</t>
        </r>
      </text>
    </comment>
    <comment ref="A14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3" authorId="1">
      <text>
        <r>
          <rPr>
            <sz val="9"/>
            <rFont val="ＭＳ Ｐゴシック"/>
            <family val="3"/>
          </rPr>
          <t>Ｈ２４．１２より、竹下・諸岡の一部を吸収
Ｈ２７．９.１より
一部を博多区諸岡･板付に譲渡</t>
        </r>
      </text>
    </comment>
    <comment ref="A41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Ｈ26.5.1より春日市の春日原中央・春日北部を吸収</t>
        </r>
        <r>
          <rPr>
            <sz val="9"/>
            <rFont val="ＭＳ Ｐゴシック"/>
            <family val="3"/>
          </rPr>
          <t xml:space="preserve">
Ｈ２７．２より
春日原北・雑餉隈の一部を吸収</t>
        </r>
      </text>
    </comment>
    <comment ref="G41" authorId="0">
      <text>
        <r>
          <rPr>
            <sz val="9"/>
            <color indexed="10"/>
            <rFont val="ＭＳ Ｐゴシック"/>
            <family val="3"/>
          </rPr>
          <t>Ｈ２０．９より　一部を譲渡して、新店　春日東部とする
Ｈ26.5.1より
春日東部を吸収</t>
        </r>
      </text>
    </comment>
    <comment ref="G42" authorId="0">
      <text>
        <r>
          <rPr>
            <sz val="9"/>
            <rFont val="ＭＳ Ｐゴシック"/>
            <family val="3"/>
          </rPr>
          <t>Ｈ26.5.1より
春日西部から店名変更
H２７．１１より
那珂川を吸収して
春日西から店名変更</t>
        </r>
      </text>
    </comment>
    <comment ref="G13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12" authorId="2">
      <text>
        <r>
          <rPr>
            <sz val="9"/>
            <rFont val="ＭＳ Ｐゴシック"/>
            <family val="3"/>
          </rPr>
          <t>井尻高木から井尻に
店名変更
Ｈ２１．２より、井尻南の一部を吸収</t>
        </r>
        <r>
          <rPr>
            <sz val="9"/>
            <color indexed="10"/>
            <rFont val="ＭＳ Ｐゴシック"/>
            <family val="3"/>
          </rPr>
          <t xml:space="preserve">
Ｈ２５．５．８より一部を弥永横手へ譲渡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A16" authorId="0">
      <text>
        <r>
          <rPr>
            <sz val="9"/>
            <rFont val="ＭＳ Ｐゴシック"/>
            <family val="3"/>
          </rPr>
          <t>Ｈ２７．１．１より
弥永より店名変更
Ｈ２８．５より
弥永・上白水より店名変更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Ｈ20.3より
長住東の一部を吸収
</t>
        </r>
        <r>
          <rPr>
            <sz val="9"/>
            <color indexed="10"/>
            <rFont val="ＭＳ Ｐゴシック"/>
            <family val="3"/>
          </rPr>
          <t>Ｈ２２．９より、緑ヶ丘の一部を吸収
Ｈ２６．１０より
長住を吸収して店名変更
Ｈ２７．２より
若久の一部を吸収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Ｈ20.3より
長住東の一部を吸収
Ｈ２１．１０より、柏原から店名変更
</t>
        </r>
        <r>
          <rPr>
            <sz val="9"/>
            <color indexed="10"/>
            <rFont val="ＭＳ Ｐゴシック"/>
            <family val="3"/>
          </rPr>
          <t>Ｈ２２．９より、緑ヶ丘の一部を吸収
Ｈ25.10より、樋井川の一部を吸収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Ｈ２１．４より、塩原の一部を吸収
</t>
        </r>
        <r>
          <rPr>
            <sz val="9"/>
            <color indexed="10"/>
            <rFont val="ＭＳ Ｐゴシック"/>
            <family val="3"/>
          </rPr>
          <t>Ｈ２１．８より、和田の一部を吸収
Ｈ２７．２より
若久の一部を吸収
Ｈ２７．３．１より
井尻の一部を吸収</t>
        </r>
      </text>
    </comment>
    <comment ref="J15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6" authorId="0">
      <text>
        <r>
          <rPr>
            <sz val="9"/>
            <rFont val="ＭＳ Ｐゴシック"/>
            <family val="3"/>
          </rPr>
          <t>Ｈ２１．８より、和田の一部を吸収</t>
        </r>
        <r>
          <rPr>
            <sz val="9"/>
            <color indexed="10"/>
            <rFont val="ＭＳ Ｐゴシック"/>
            <family val="3"/>
          </rPr>
          <t xml:space="preserve">
Ｈ２２．９より、緑ヶ丘の一部を吸収して、老司から店名変更
Ｈ２７．２より
若久の一部を吸収
Ｈ２７．３．１より
花畑･長住の一部を吸収</t>
        </r>
      </text>
    </comment>
    <comment ref="J17" authorId="0">
      <text>
        <r>
          <rPr>
            <sz val="9"/>
            <rFont val="ＭＳ Ｐゴシック"/>
            <family val="3"/>
          </rPr>
          <t>Ｈ２１．２より、井尻西の一部を吸収</t>
        </r>
        <r>
          <rPr>
            <sz val="9"/>
            <color indexed="10"/>
            <rFont val="ＭＳ Ｐゴシック"/>
            <family val="3"/>
          </rPr>
          <t xml:space="preserve">
Ｈ25.7より弥永の一部を吸収
Ｈ２７．３．１より
井尻の一部を吸収</t>
        </r>
      </text>
    </comment>
    <comment ref="J61" authorId="3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M60" authorId="3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61" authorId="3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3">
      <text>
        <r>
          <rPr>
            <sz val="9"/>
            <rFont val="ＭＳ Ｐゴシック"/>
            <family val="3"/>
          </rPr>
          <t>Ｈ27.11より
花畑を吸収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4">
      <text>
        <r>
          <rPr>
            <b/>
            <sz val="10"/>
            <color indexed="10"/>
            <rFont val="ＭＳ Ｐゴシック"/>
            <family val="3"/>
          </rPr>
          <t>Ｈ28.10より
雑餉隈を吸収
650→1290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DEFAULT</author>
    <author>佐藤</author>
    <author>株式会社　毎日メディアサービス</author>
    <author>荒尾日出夫</author>
  </authors>
  <commentList>
    <comment ref="J39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A8" authorId="1">
      <text>
        <r>
          <rPr>
            <sz val="9"/>
            <rFont val="ＭＳ Ｐゴシック"/>
            <family val="3"/>
          </rPr>
          <t xml:space="preserve">Ｈ18.5.1より
二日市南部を吸収後、
店名を二日市中央から変更
</t>
        </r>
        <r>
          <rPr>
            <sz val="9"/>
            <color indexed="10"/>
            <rFont val="ＭＳ Ｐゴシック"/>
            <family val="3"/>
          </rPr>
          <t>H20.11.1より　山家を吸収</t>
        </r>
      </text>
    </comment>
    <comment ref="D25" authorId="0">
      <text>
        <r>
          <rPr>
            <sz val="9"/>
            <rFont val="ＭＳ Ｐゴシック"/>
            <family val="3"/>
          </rPr>
          <t>Ｈ18.7.1より
太宰府から店名変更</t>
        </r>
      </text>
    </comment>
    <comment ref="D26" authorId="0">
      <text>
        <r>
          <rPr>
            <sz val="9"/>
            <rFont val="ＭＳ Ｐゴシック"/>
            <family val="3"/>
          </rPr>
          <t>Ｈ18.7.1より
太宰府中央が青葉台と太宰府南部を吸収後、店名変更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Ｈ19.5より
宇美西から店名変更
</t>
        </r>
        <r>
          <rPr>
            <sz val="9"/>
            <color indexed="10"/>
            <rFont val="ＭＳ Ｐゴシック"/>
            <family val="3"/>
          </rPr>
          <t>Ｈ２１．３より、宇美東の一部を吸収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Ｈ19.7より
太宰府から太宰府南へ店名変更
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Ｈ19.9.1より
長者原東から40枚譲渡
</t>
        </r>
      </text>
    </comment>
    <comment ref="D51" authorId="0">
      <text>
        <r>
          <rPr>
            <sz val="9"/>
            <rFont val="ＭＳ Ｐゴシック"/>
            <family val="3"/>
          </rPr>
          <t xml:space="preserve">H20.5.1より志免から
志免・月隈へ店名変更
</t>
        </r>
        <r>
          <rPr>
            <sz val="9"/>
            <color indexed="10"/>
            <rFont val="ＭＳ Ｐゴシック"/>
            <family val="3"/>
          </rPr>
          <t>Ｈ２２．１１より、空港前を統合して、志免月隈から店名変更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Ｈ１９．９より、長者原東の一部を吸収
</t>
        </r>
        <r>
          <rPr>
            <sz val="9"/>
            <color indexed="10"/>
            <rFont val="ＭＳ Ｐゴシック"/>
            <family val="3"/>
          </rPr>
          <t>Ｈ２２．７より、土井みどりが丘団地の一部吸収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Ｈ１９．９より、長者原東の一部を吸収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D8" authorId="2">
      <text>
        <r>
          <rPr>
            <sz val="9"/>
            <rFont val="ＭＳ Ｐゴシック"/>
            <family val="3"/>
          </rPr>
          <t>Ｈ23.5より、
西部を吸収</t>
        </r>
      </text>
    </comment>
    <comment ref="D52" authorId="0">
      <text>
        <r>
          <rPr>
            <sz val="9"/>
            <color indexed="10"/>
            <rFont val="ＭＳ Ｐゴシック"/>
            <family val="3"/>
          </rPr>
          <t>Ｈ２３．５より、須恵を吸収</t>
        </r>
      </text>
    </comment>
    <comment ref="J8" authorId="2">
      <text>
        <r>
          <rPr>
            <sz val="9"/>
            <rFont val="ＭＳ Ｐゴシック"/>
            <family val="3"/>
          </rPr>
          <t>Ｈ24.6より、二日市紫の一部を吸収
Ｈ２４．９より、二日市西を吸収</t>
        </r>
      </text>
    </comment>
    <comment ref="J9" authorId="2">
      <text>
        <r>
          <rPr>
            <sz val="9"/>
            <rFont val="ＭＳ Ｐゴシック"/>
            <family val="3"/>
          </rPr>
          <t>Ｈ24.6より、二日市紫の一部を吸収</t>
        </r>
      </text>
    </comment>
    <comment ref="M8" authorId="2">
      <text>
        <r>
          <rPr>
            <sz val="9"/>
            <rFont val="ＭＳ Ｐゴシック"/>
            <family val="3"/>
          </rPr>
          <t>Ｈ２４．６より、二日市紫より、５０部吸収
Ｈ２４．９より、二日市西を吸収</t>
        </r>
      </text>
    </comment>
    <comment ref="M10" authorId="2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2" authorId="2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A55" authorId="3">
      <text>
        <r>
          <rPr>
            <sz val="9"/>
            <rFont val="ＭＳ Ｐゴシック"/>
            <family val="3"/>
          </rPr>
          <t>H17.9より
合売西日本より専売化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>Ｈ２１．２より、宇美駅南の一部を吸収</t>
        </r>
      </text>
    </comment>
    <comment ref="J59" authorId="0">
      <text>
        <r>
          <rPr>
            <sz val="9"/>
            <color indexed="10"/>
            <rFont val="ＭＳ Ｐゴシック"/>
            <family val="3"/>
          </rPr>
          <t xml:space="preserve">Ｈ２１．２より、宇美駅南の一部を吸収
Ｈ２７．２より
宇美東を吸収
</t>
        </r>
      </text>
    </comment>
    <comment ref="J58" authorId="0">
      <text>
        <r>
          <rPr>
            <sz val="9"/>
            <rFont val="ＭＳ Ｐゴシック"/>
            <family val="3"/>
          </rPr>
          <t>旧　亀山販売店</t>
        </r>
      </text>
    </comment>
    <comment ref="J56" authorId="2">
      <text>
        <r>
          <rPr>
            <sz val="9"/>
            <rFont val="ＭＳ Ｐゴシック"/>
            <family val="3"/>
          </rPr>
          <t xml:space="preserve">Ｈ24.1より、志免桜丘を吸収
</t>
        </r>
      </text>
    </comment>
    <comment ref="M59" authorId="0">
      <text>
        <r>
          <rPr>
            <sz val="9"/>
            <rFont val="ＭＳ Ｐゴシック"/>
            <family val="3"/>
          </rPr>
          <t xml:space="preserve">Ｈ19.9.1より
長者原東から100枚譲渡
</t>
        </r>
      </text>
    </comment>
    <comment ref="M56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M54" authorId="2">
      <text>
        <r>
          <rPr>
            <sz val="9"/>
            <rFont val="ＭＳ Ｐゴシック"/>
            <family val="3"/>
          </rPr>
          <t>Ｈ25.1より、志免桜丘を吸収</t>
        </r>
      </text>
    </comment>
    <comment ref="D55" authorId="2">
      <text>
        <r>
          <rPr>
            <sz val="9"/>
            <rFont val="ＭＳ Ｐゴシック"/>
            <family val="3"/>
          </rPr>
          <t>Ｈ25.10より、中久原から店名変更</t>
        </r>
      </text>
    </comment>
    <comment ref="J40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Ｈ２６．４より
ＮＴ筑紫野一部を吸収
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2" authorId="0">
      <text>
        <r>
          <rPr>
            <sz val="9"/>
            <color indexed="10"/>
            <rFont val="ＭＳ Ｐゴシック"/>
            <family val="3"/>
          </rPr>
          <t>Ｈ２１．３より、宇美東の一部を吸収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4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sz val="9"/>
            <rFont val="ＭＳ Ｐゴシック"/>
            <family val="3"/>
          </rPr>
          <t>Ｈ26.11より
二日市南を吸収
H２７．１１より
大宰府南を吸収して
朝倉街道から店名変更</t>
        </r>
      </text>
    </comment>
    <comment ref="M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Ｈ２６．２より
上須恵を吸収して
須恵旅石から店名変更
</t>
        </r>
      </text>
    </comment>
    <comment ref="M57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4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D54" authorId="4">
      <text>
        <r>
          <rPr>
            <b/>
            <sz val="9"/>
            <rFont val="ＭＳ Ｐゴシック"/>
            <family val="3"/>
          </rPr>
          <t>Ｈ２７．２.２より
篠栗より店名変更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3">
      <text>
        <r>
          <rPr>
            <sz val="9"/>
            <rFont val="ＭＳ Ｐゴシック"/>
            <family val="3"/>
          </rPr>
          <t>朝日　50枚
日経　40枚含む</t>
        </r>
      </text>
    </comment>
    <comment ref="J26" authorId="4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M26" authorId="4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55" authorId="0">
      <text>
        <r>
          <rPr>
            <sz val="9"/>
            <rFont val="ＭＳ Ｐゴシック"/>
            <family val="3"/>
          </rPr>
          <t>毎日　40枚
朝日　90枚含む</t>
        </r>
      </text>
    </comment>
    <comment ref="J56" authorId="0">
      <text>
        <r>
          <rPr>
            <sz val="9"/>
            <rFont val="ＭＳ Ｐゴシック"/>
            <family val="3"/>
          </rPr>
          <t>毎日　20枚
朝日　60枚含む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M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52" authorId="1">
      <text>
        <r>
          <rPr>
            <sz val="9"/>
            <rFont val="ＭＳ Ｐゴシック"/>
            <family val="3"/>
          </rPr>
          <t xml:space="preserve">H18.6.1より
一部志摩販売店へ譲渡
</t>
        </r>
        <r>
          <rPr>
            <sz val="9"/>
            <color indexed="10"/>
            <rFont val="ＭＳ Ｐゴシック"/>
            <family val="3"/>
          </rPr>
          <t>Ｈ２２．５より、前原北から店名変更
Ｈ26.5.1より
糸島中央から店名変更</t>
        </r>
      </text>
    </comment>
    <comment ref="G53" authorId="1">
      <text>
        <r>
          <rPr>
            <sz val="9"/>
            <rFont val="ＭＳ Ｐゴシック"/>
            <family val="3"/>
          </rPr>
          <t>H18.6.1より
前原北・今宿周船寺東より新店分割
Ｈ20.3より　志摩から店名変更
Ｈ26.5.1より
前原西から店名変更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3" authorId="1">
      <text>
        <r>
          <rPr>
            <sz val="9"/>
            <rFont val="ＭＳ Ｐゴシック"/>
            <family val="3"/>
          </rPr>
          <t>Ｈ19.12より
宗像北の１１００枚を吸収</t>
        </r>
      </text>
    </comment>
    <comment ref="J20" authorId="1">
      <text>
        <r>
          <rPr>
            <sz val="9"/>
            <rFont val="ＭＳ Ｐゴシック"/>
            <family val="3"/>
          </rPr>
          <t>Ｈ18.11より
赤間東の一部を吸収</t>
        </r>
      </text>
    </comment>
    <comment ref="J21" authorId="1">
      <text>
        <r>
          <rPr>
            <sz val="9"/>
            <rFont val="ＭＳ Ｐゴシック"/>
            <family val="3"/>
          </rPr>
          <t>Ｈ18.11より
赤間東の一部を吸収</t>
        </r>
      </text>
    </comment>
    <comment ref="G49" authorId="1">
      <text>
        <r>
          <rPr>
            <b/>
            <sz val="9"/>
            <color indexed="10"/>
            <rFont val="ＭＳ Ｐゴシック"/>
            <family val="3"/>
          </rPr>
          <t>H</t>
        </r>
        <r>
          <rPr>
            <sz val="9"/>
            <color indexed="10"/>
            <rFont val="ＭＳ Ｐゴシック"/>
            <family val="3"/>
          </rPr>
          <t>20.11.1より
前原南から、南風・美咲が丘へ店名変更</t>
        </r>
        <r>
          <rPr>
            <sz val="9"/>
            <rFont val="ＭＳ Ｐゴシック"/>
            <family val="3"/>
          </rPr>
          <t xml:space="preserve">
Ｈ26.5.1より
南風・美咲が丘から店名変更
Ｈ２７．１１より
前原東部の一部を吸収</t>
        </r>
      </text>
    </comment>
    <comment ref="J54" authorId="1">
      <text>
        <r>
          <rPr>
            <sz val="9"/>
            <color indexed="8"/>
            <rFont val="ＭＳ Ｐゴシック"/>
            <family val="3"/>
          </rPr>
          <t xml:space="preserve">Ｈ２２．１より、前原有田から店名変更
</t>
        </r>
        <r>
          <rPr>
            <sz val="9"/>
            <color indexed="10"/>
            <rFont val="ＭＳ Ｐゴシック"/>
            <family val="3"/>
          </rPr>
          <t>Ｈ24.3より、周船寺駅南の一部を吸収
Ｈ２６．６から
一部を波多江に譲渡</t>
        </r>
      </text>
    </comment>
    <comment ref="J52" authorId="1">
      <text>
        <r>
          <rPr>
            <sz val="9"/>
            <rFont val="ＭＳ Ｐゴシック"/>
            <family val="3"/>
          </rPr>
          <t xml:space="preserve">Ｈ２２．１より、前原北より店名変更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</t>
        </r>
      </text>
    </comment>
    <comment ref="J53" authorId="1">
      <text>
        <r>
          <rPr>
            <sz val="9"/>
            <color indexed="10"/>
            <rFont val="ＭＳ Ｐゴシック"/>
            <family val="3"/>
          </rPr>
          <t>Ｈ２２．１より、前原加布里より店名変更</t>
        </r>
      </text>
    </comment>
    <comment ref="J49" authorId="1">
      <text>
        <r>
          <rPr>
            <sz val="9"/>
            <rFont val="ＭＳ Ｐゴシック"/>
            <family val="3"/>
          </rPr>
          <t xml:space="preserve">Ｈ２２．１より、前原波多江より店名変更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
Ｈ２６．６より
糸島有田の一部を吸収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Ｈ23.3より、古賀西の一部を吸収
Ｈ２４．１より、千鳥を吸収して花見から店名変更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A23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sz val="9"/>
            <rFont val="ＭＳ Ｐゴシック"/>
            <family val="3"/>
          </rPr>
          <t>H29.6.13～
福津西部より500部吸収。
福津東部へ90部移動。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D37" authorId="4">
      <text>
        <r>
          <rPr>
            <sz val="9"/>
            <rFont val="ＭＳ Ｐゴシック"/>
            <family val="3"/>
          </rPr>
          <t>Ｈ29.6.13～
津屋崎から店名変更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</authors>
  <commentList>
    <comment ref="D8" authorId="0">
      <text>
        <r>
          <rPr>
            <sz val="10"/>
            <rFont val="ＭＳ Ｐゴシック"/>
            <family val="3"/>
          </rPr>
          <t>筑前町450枚含む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sz val="10"/>
            <rFont val="ＭＳ Ｐゴシック"/>
            <family val="3"/>
          </rPr>
          <t>筑前町950枚含む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sz val="9"/>
            <rFont val="ＭＳ Ｐゴシック"/>
            <family val="3"/>
          </rPr>
          <t xml:space="preserve">Ｈ２７．４より
日経　50枚含む
</t>
        </r>
      </text>
    </comment>
    <comment ref="J17" authorId="0">
      <text>
        <r>
          <rPr>
            <sz val="9"/>
            <rFont val="ＭＳ Ｐゴシック"/>
            <family val="3"/>
          </rPr>
          <t>毎日　20枚
朝日　60枚
日経　40枚含む</t>
        </r>
      </text>
    </comment>
    <comment ref="J18" authorId="0">
      <text>
        <r>
          <rPr>
            <sz val="9"/>
            <rFont val="ＭＳ Ｐゴシック"/>
            <family val="3"/>
          </rPr>
          <t>毎日　20枚
朝日　30枚
日経　10枚含む</t>
        </r>
      </text>
    </comment>
    <comment ref="J19" authorId="0">
      <text>
        <r>
          <rPr>
            <sz val="9"/>
            <rFont val="ＭＳ Ｐゴシック"/>
            <family val="3"/>
          </rPr>
          <t>毎日　40枚含む</t>
        </r>
      </text>
    </comment>
    <comment ref="A30" authorId="1">
      <text>
        <r>
          <rPr>
            <sz val="9"/>
            <rFont val="ＭＳ Ｐゴシック"/>
            <family val="3"/>
          </rPr>
          <t>H17.11より
旧三輪・夜須販売店</t>
        </r>
      </text>
    </comment>
    <comment ref="D30" authorId="2">
      <text>
        <r>
          <rPr>
            <sz val="9"/>
            <rFont val="ＭＳ Ｐゴシック"/>
            <family val="3"/>
          </rPr>
          <t>Ｈ２４．５より、夜須から店名変更</t>
        </r>
      </text>
    </comment>
    <comment ref="J30" authorId="1">
      <text>
        <r>
          <rPr>
            <sz val="9"/>
            <rFont val="ＭＳ Ｐゴシック"/>
            <family val="3"/>
          </rPr>
          <t>日経　70枚含む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20枚含む</t>
        </r>
      </text>
    </comment>
    <comment ref="J31" authorId="1">
      <text>
        <r>
          <rPr>
            <sz val="9"/>
            <rFont val="ＭＳ Ｐゴシック"/>
            <family val="3"/>
          </rPr>
          <t>日経　70枚含む</t>
        </r>
      </text>
    </comment>
  </commentList>
</comments>
</file>

<file path=xl/sharedStrings.xml><?xml version="1.0" encoding="utf-8"?>
<sst xmlns="http://schemas.openxmlformats.org/spreadsheetml/2006/main" count="1139" uniqueCount="446">
  <si>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</si>
  <si>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</si>
  <si>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</si>
  <si>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</si>
  <si>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</si>
  <si>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</si>
  <si>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</si>
  <si>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</si>
  <si>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</si>
  <si>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</si>
  <si>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</si>
  <si>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</si>
  <si>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</si>
  <si>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</si>
  <si>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</si>
  <si>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</si>
  <si>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</si>
  <si>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</si>
  <si>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</si>
  <si>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</si>
  <si>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</si>
  <si>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筥松</t>
  </si>
  <si>
    <t>香椎</t>
  </si>
  <si>
    <t>香住丘</t>
  </si>
  <si>
    <t>香椎西</t>
  </si>
  <si>
    <t>名島</t>
  </si>
  <si>
    <t>松崎</t>
  </si>
  <si>
    <t>土井</t>
  </si>
  <si>
    <t>香椎浜</t>
  </si>
  <si>
    <t>和白北</t>
  </si>
  <si>
    <t>地区合計</t>
  </si>
  <si>
    <t>福岡市博多区</t>
  </si>
  <si>
    <t>博多駅前</t>
  </si>
  <si>
    <t>諸岡</t>
  </si>
  <si>
    <t>博多中央</t>
  </si>
  <si>
    <t>奈良屋</t>
  </si>
  <si>
    <t>雑餉隈</t>
  </si>
  <si>
    <t>博多駅東</t>
  </si>
  <si>
    <t>博多駅南</t>
  </si>
  <si>
    <t>月隈</t>
  </si>
  <si>
    <t>板付</t>
  </si>
  <si>
    <t>南福岡</t>
  </si>
  <si>
    <t>板付西</t>
  </si>
  <si>
    <t>比恵</t>
  </si>
  <si>
    <t>吉塚</t>
  </si>
  <si>
    <t>空港通</t>
  </si>
  <si>
    <t>福岡市中央区</t>
  </si>
  <si>
    <t>舞鶴</t>
  </si>
  <si>
    <t>六本松</t>
  </si>
  <si>
    <t>大手門</t>
  </si>
  <si>
    <t>薬院</t>
  </si>
  <si>
    <t>今泉・薬院</t>
  </si>
  <si>
    <t>天神</t>
  </si>
  <si>
    <t>小笹</t>
  </si>
  <si>
    <t>渡辺通</t>
  </si>
  <si>
    <t>荒戸</t>
  </si>
  <si>
    <t>今川</t>
  </si>
  <si>
    <t>平尾</t>
  </si>
  <si>
    <t>福岡市西区</t>
  </si>
  <si>
    <t>姪浜</t>
  </si>
  <si>
    <t>周船寺</t>
  </si>
  <si>
    <t>福重</t>
  </si>
  <si>
    <t>今宿</t>
  </si>
  <si>
    <t>拾六町</t>
  </si>
  <si>
    <t>野方</t>
  </si>
  <si>
    <t>四箇田南</t>
  </si>
  <si>
    <t>福岡市城南区</t>
  </si>
  <si>
    <t>別府</t>
  </si>
  <si>
    <t>小笹南</t>
  </si>
  <si>
    <t>茶山</t>
  </si>
  <si>
    <t>福大前</t>
  </si>
  <si>
    <t>七隈</t>
  </si>
  <si>
    <t>梅林</t>
  </si>
  <si>
    <t>樋井川</t>
  </si>
  <si>
    <t>笹丘</t>
  </si>
  <si>
    <t>堤</t>
  </si>
  <si>
    <t>福岡市早良区</t>
  </si>
  <si>
    <t>星の原</t>
  </si>
  <si>
    <t>田隈</t>
  </si>
  <si>
    <t>西新</t>
  </si>
  <si>
    <t>飯倉</t>
  </si>
  <si>
    <t>原</t>
  </si>
  <si>
    <t>室見</t>
  </si>
  <si>
    <t>原南</t>
  </si>
  <si>
    <t>南庄</t>
  </si>
  <si>
    <t>藤崎</t>
  </si>
  <si>
    <t>西新北</t>
  </si>
  <si>
    <t>福岡市南区</t>
  </si>
  <si>
    <t>野間</t>
  </si>
  <si>
    <t>高宮</t>
  </si>
  <si>
    <t>大橋</t>
  </si>
  <si>
    <t>若久</t>
  </si>
  <si>
    <t>大橋東部</t>
  </si>
  <si>
    <t>長住</t>
  </si>
  <si>
    <t>長丘</t>
  </si>
  <si>
    <t>井尻</t>
  </si>
  <si>
    <t>大楠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</si>
  <si>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</si>
  <si>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</si>
  <si>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</si>
  <si>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</si>
  <si>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</si>
  <si>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</si>
  <si>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</si>
  <si>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春日公園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</si>
  <si>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</si>
  <si>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</si>
  <si>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</si>
  <si>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</si>
  <si>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</si>
  <si>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</si>
  <si>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</si>
  <si>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</si>
  <si>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</si>
  <si>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</si>
  <si>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</si>
  <si>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二日市中央</t>
  </si>
  <si>
    <t>二日市</t>
  </si>
  <si>
    <t>二日市西部</t>
  </si>
  <si>
    <t>二日市東</t>
  </si>
  <si>
    <t>二日市南部</t>
  </si>
  <si>
    <t>二日市南</t>
  </si>
  <si>
    <t>筑紫</t>
  </si>
  <si>
    <t>筑紫野ＮＴ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</si>
  <si>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</si>
  <si>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</si>
  <si>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</si>
  <si>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</si>
  <si>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</si>
  <si>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</si>
  <si>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</si>
  <si>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</si>
  <si>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</si>
  <si>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</si>
  <si>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</si>
  <si>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</si>
  <si>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志免南</t>
  </si>
  <si>
    <t>長者原</t>
  </si>
  <si>
    <t>須恵</t>
  </si>
  <si>
    <t>古賀東部</t>
  </si>
  <si>
    <t>粕屋</t>
  </si>
  <si>
    <t>志免西</t>
  </si>
  <si>
    <t>久山</t>
  </si>
  <si>
    <t>古賀中央</t>
  </si>
  <si>
    <t>新宮東</t>
  </si>
  <si>
    <t>古賀東</t>
  </si>
  <si>
    <t>東郷</t>
  </si>
  <si>
    <t>赤間</t>
  </si>
  <si>
    <t>日ノ里</t>
  </si>
  <si>
    <t>宗像北部</t>
  </si>
  <si>
    <t>赤間西</t>
  </si>
  <si>
    <t>自由丘</t>
  </si>
  <si>
    <t>赤間駅前</t>
  </si>
  <si>
    <t>南郷</t>
  </si>
  <si>
    <t>日の里</t>
  </si>
  <si>
    <t>福間</t>
  </si>
  <si>
    <t>東福間</t>
  </si>
  <si>
    <t>津屋崎</t>
  </si>
  <si>
    <t>前原東部</t>
  </si>
  <si>
    <t>前原西部</t>
  </si>
  <si>
    <t>前原北部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</si>
  <si>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</si>
  <si>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</si>
  <si>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</si>
  <si>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</si>
  <si>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</si>
  <si>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</si>
  <si>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</si>
  <si>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</si>
  <si>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</si>
  <si>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</si>
  <si>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</si>
  <si>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</si>
  <si>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</si>
  <si>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</si>
  <si>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</si>
  <si>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</si>
  <si>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</si>
  <si>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</si>
  <si>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</si>
  <si>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</si>
  <si>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</si>
  <si>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</si>
  <si>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</si>
  <si>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</si>
  <si>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</si>
  <si>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</si>
  <si>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</si>
  <si>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</si>
  <si>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</si>
  <si>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</si>
  <si>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</si>
  <si>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</si>
  <si>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深江＊</t>
  </si>
  <si>
    <t>香椎東</t>
  </si>
  <si>
    <t>４０１３３</t>
  </si>
  <si>
    <t>40１３６</t>
  </si>
  <si>
    <t>40１３２</t>
  </si>
  <si>
    <t>太宰府市</t>
  </si>
  <si>
    <t>筑紫郡</t>
  </si>
  <si>
    <t>宗像市</t>
  </si>
  <si>
    <t>春日紅葉丘東</t>
  </si>
  <si>
    <t>松島・筥松</t>
  </si>
  <si>
    <t>博多駅南部</t>
  </si>
  <si>
    <t>　太宰府市</t>
  </si>
  <si>
    <t>　筑紫郡</t>
  </si>
  <si>
    <t>　宗像市</t>
  </si>
  <si>
    <t>天神・渡辺</t>
  </si>
  <si>
    <t>赤間西部</t>
  </si>
  <si>
    <t>春日原東</t>
  </si>
  <si>
    <t>宇美四王寺坂</t>
  </si>
  <si>
    <t>美しが丘</t>
  </si>
  <si>
    <t>博多駅前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</si>
  <si>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</si>
  <si>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</si>
  <si>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</si>
  <si>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</si>
  <si>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</si>
  <si>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</si>
  <si>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</si>
  <si>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</si>
  <si>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</si>
  <si>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</si>
  <si>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</si>
  <si>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</si>
  <si>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</si>
  <si>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</si>
  <si>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</si>
  <si>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</si>
  <si>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</si>
  <si>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</si>
  <si>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</si>
  <si>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　　　  TＥL　092-471-1122</t>
  </si>
  <si>
    <t>　　　  FAX　092-474-6466</t>
  </si>
  <si>
    <t>　　　  TＥL　092-471-1122</t>
  </si>
  <si>
    <t>　　　  FAX　092-474-6466</t>
  </si>
  <si>
    <t>井尻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</si>
  <si>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</si>
  <si>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</si>
  <si>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</si>
  <si>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</si>
  <si>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</si>
  <si>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</si>
  <si>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</si>
  <si>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</si>
  <si>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二日市</t>
  </si>
  <si>
    <t>太宰府北部</t>
  </si>
  <si>
    <t>太宰府</t>
  </si>
  <si>
    <t>赤坂</t>
  </si>
  <si>
    <t>深江</t>
  </si>
  <si>
    <t>福吉</t>
  </si>
  <si>
    <t>太宰府南</t>
  </si>
  <si>
    <t>箱崎・吉塚</t>
  </si>
  <si>
    <t>田島・長尾</t>
  </si>
  <si>
    <t>弥永・警弥郷</t>
  </si>
  <si>
    <t>井尻・横手</t>
  </si>
  <si>
    <t>堤・樋井川</t>
  </si>
  <si>
    <t>古賀中央</t>
  </si>
  <si>
    <t>部   数</t>
  </si>
  <si>
    <t>長住南・やよい坂</t>
  </si>
  <si>
    <t>長住・桧原</t>
  </si>
  <si>
    <t>田隈・野芥</t>
  </si>
  <si>
    <t>福間南</t>
  </si>
  <si>
    <t>長 住</t>
  </si>
  <si>
    <t>糸島有田</t>
  </si>
  <si>
    <t>志　摩</t>
  </si>
  <si>
    <t>加布里</t>
  </si>
  <si>
    <t>波多江</t>
  </si>
  <si>
    <t>糸島市</t>
  </si>
  <si>
    <t>　糸島市</t>
  </si>
  <si>
    <t>福間南</t>
  </si>
  <si>
    <t>田隈・野芥</t>
  </si>
  <si>
    <t>四箇・重留</t>
  </si>
  <si>
    <t>空港前</t>
  </si>
  <si>
    <t>別府</t>
  </si>
  <si>
    <t>多々良</t>
  </si>
  <si>
    <t>野間</t>
  </si>
  <si>
    <t>原北（室住）</t>
  </si>
  <si>
    <t>野多目・老司</t>
  </si>
  <si>
    <t>宇美</t>
  </si>
  <si>
    <t>志免・月隈・空港前</t>
  </si>
  <si>
    <t>奈良屋</t>
  </si>
  <si>
    <t>茶山</t>
  </si>
  <si>
    <t>古賀北</t>
  </si>
  <si>
    <t>平和</t>
  </si>
  <si>
    <t>今宿（前原東）</t>
  </si>
  <si>
    <t>野方・橋本</t>
  </si>
  <si>
    <t>早　良（内野）</t>
  </si>
  <si>
    <r>
      <t>早良</t>
    </r>
    <r>
      <rPr>
        <sz val="9"/>
        <rFont val="ＭＳ Ｐ明朝"/>
        <family val="1"/>
      </rPr>
      <t>（早良内野）</t>
    </r>
  </si>
  <si>
    <t>高美台</t>
  </si>
  <si>
    <t>平尾・薬院</t>
  </si>
  <si>
    <t>香椎・香住ヶ丘</t>
  </si>
  <si>
    <t>千早・松崎</t>
  </si>
  <si>
    <t>青葉・土井</t>
  </si>
  <si>
    <t>原(原団地）</t>
  </si>
  <si>
    <t>粕屋</t>
  </si>
  <si>
    <t>早良</t>
  </si>
  <si>
    <t>井尻南・弥永</t>
  </si>
  <si>
    <t>博多駅南</t>
  </si>
  <si>
    <t>東那珂</t>
  </si>
  <si>
    <t>久山</t>
  </si>
  <si>
    <t>野多目・老司</t>
  </si>
  <si>
    <t>県庁前</t>
  </si>
  <si>
    <t>吉塚</t>
  </si>
  <si>
    <t>自由ヶ丘</t>
  </si>
  <si>
    <t>香椎東</t>
  </si>
  <si>
    <t>大濠公園</t>
  </si>
  <si>
    <t>平尾・薬院</t>
  </si>
  <si>
    <t>野方・橋本</t>
  </si>
  <si>
    <t>姪浜西</t>
  </si>
  <si>
    <t>別府・田島</t>
  </si>
  <si>
    <t>城南学園通</t>
  </si>
  <si>
    <t>野芥南・四箇田</t>
  </si>
  <si>
    <t>百道</t>
  </si>
  <si>
    <t>原</t>
  </si>
  <si>
    <t>福大西・野芥</t>
  </si>
  <si>
    <t>野間・高宮</t>
  </si>
  <si>
    <t>大橋南部</t>
  </si>
  <si>
    <t>津屋崎</t>
  </si>
  <si>
    <t>前原北</t>
  </si>
  <si>
    <t>志摩</t>
  </si>
  <si>
    <t>志賀島</t>
  </si>
  <si>
    <t>博多駅前</t>
  </si>
  <si>
    <t>博多駅南</t>
  </si>
  <si>
    <t>上山門･今宿東</t>
  </si>
  <si>
    <t>今宿・学研都市</t>
  </si>
  <si>
    <t>花畑・長住</t>
  </si>
  <si>
    <t>福大前</t>
  </si>
  <si>
    <t>須恵</t>
  </si>
  <si>
    <t>春日公園</t>
  </si>
  <si>
    <t>須恵</t>
  </si>
  <si>
    <t>大橋･井尻</t>
  </si>
  <si>
    <t>諸岡･板付</t>
  </si>
  <si>
    <t>平尾･薬院</t>
  </si>
  <si>
    <t>朝倉市</t>
  </si>
  <si>
    <t>40228</t>
  </si>
  <si>
    <t>甘木</t>
  </si>
  <si>
    <t>甘木</t>
  </si>
  <si>
    <t>三輪・甘木</t>
  </si>
  <si>
    <t>甘木東(十文字）</t>
  </si>
  <si>
    <t>（毎日新聞へ）</t>
  </si>
  <si>
    <t>甘木南（立石）</t>
  </si>
  <si>
    <t>甘木北部</t>
  </si>
  <si>
    <t>小　計</t>
  </si>
  <si>
    <t>【旧朝倉郡】</t>
  </si>
  <si>
    <t>杷木＊</t>
  </si>
  <si>
    <t>朝倉</t>
  </si>
  <si>
    <r>
      <t>朝倉町(</t>
    </r>
    <r>
      <rPr>
        <sz val="11"/>
        <rFont val="ＭＳ Ｐ明朝"/>
        <family val="1"/>
      </rPr>
      <t>N)</t>
    </r>
  </si>
  <si>
    <t>杷木</t>
  </si>
  <si>
    <t>志波 ＊</t>
  </si>
  <si>
    <r>
      <t>志波(</t>
    </r>
    <r>
      <rPr>
        <sz val="11"/>
        <rFont val="ＭＳ Ｐ明朝"/>
        <family val="1"/>
      </rPr>
      <t>N)</t>
    </r>
  </si>
  <si>
    <t>杷木＊</t>
  </si>
  <si>
    <t>杷木(A)</t>
  </si>
  <si>
    <t>杷木　朝日新聞へ</t>
  </si>
  <si>
    <t>40440</t>
  </si>
  <si>
    <t>朝倉郡</t>
  </si>
  <si>
    <t>筑前町</t>
  </si>
  <si>
    <t>筑前</t>
  </si>
  <si>
    <t>夜須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</si>
  <si>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</si>
  <si>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</si>
  <si>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</si>
  <si>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</si>
  <si>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t>筑紫野南＊</t>
  </si>
  <si>
    <t>宝珠山＊</t>
  </si>
  <si>
    <r>
      <t>宝珠山(</t>
    </r>
    <r>
      <rPr>
        <sz val="11"/>
        <rFont val="ＭＳ Ｐ明朝"/>
        <family val="1"/>
      </rPr>
      <t>N)</t>
    </r>
  </si>
  <si>
    <t>　朝倉市</t>
  </si>
  <si>
    <t>　朝倉郡</t>
  </si>
  <si>
    <t>朝倉町＊</t>
  </si>
  <si>
    <t>西新･室見</t>
  </si>
  <si>
    <t>大橋北部</t>
  </si>
  <si>
    <t>大橋中部</t>
  </si>
  <si>
    <t>大橋南部</t>
  </si>
  <si>
    <t>甘木(日経)</t>
  </si>
  <si>
    <t>西新･鳥飼</t>
  </si>
  <si>
    <t>有田・野芥</t>
  </si>
  <si>
    <t>田隈･四箇田</t>
  </si>
  <si>
    <t>紅葉丘西･春日北部</t>
  </si>
  <si>
    <t>姪ノ浜</t>
  </si>
  <si>
    <t>姪ノ浜</t>
  </si>
  <si>
    <t>姪ノ浜駅南</t>
  </si>
  <si>
    <t>姪ノ浜西</t>
  </si>
  <si>
    <t>春日西･那珂川</t>
  </si>
  <si>
    <t>H27.11より　春日市に統合</t>
  </si>
  <si>
    <t>周船寺</t>
  </si>
  <si>
    <t>長尾･片江</t>
  </si>
  <si>
    <t>粕屋東</t>
  </si>
  <si>
    <t>香椎南･筥松東</t>
  </si>
  <si>
    <t>粕屋東部</t>
  </si>
  <si>
    <t>東箱崎　N</t>
  </si>
  <si>
    <t>博多駅前　N</t>
  </si>
  <si>
    <t>奈良屋　N</t>
  </si>
  <si>
    <t>渡辺通</t>
  </si>
  <si>
    <t>宇美　N</t>
  </si>
  <si>
    <t>上須恵　N</t>
  </si>
  <si>
    <t>弥永</t>
  </si>
  <si>
    <t>自由ヶ丘</t>
  </si>
  <si>
    <t>宗像西部</t>
  </si>
  <si>
    <t>宇美四王寺坂 N</t>
  </si>
  <si>
    <t>宇美ひばりが丘 N</t>
  </si>
  <si>
    <t>水城 (都府楼)</t>
  </si>
  <si>
    <t>荒江・藤崎</t>
  </si>
  <si>
    <t xml:space="preserve">福吉＊ </t>
  </si>
  <si>
    <t>雑餉隈</t>
  </si>
  <si>
    <t>姪浜・室見</t>
  </si>
  <si>
    <t>前原南</t>
  </si>
  <si>
    <t>平成　　　年　　　月　　　日</t>
  </si>
  <si>
    <t>朝倉街道･太宰府南</t>
  </si>
  <si>
    <t>朝倉街道･太宰府南</t>
  </si>
  <si>
    <t>周船寺北 N</t>
  </si>
  <si>
    <t>波多江 N</t>
  </si>
  <si>
    <t>糸島有田 N</t>
  </si>
  <si>
    <t>前原駅前 N</t>
  </si>
  <si>
    <t>加布里 N</t>
  </si>
  <si>
    <t>志摩 N</t>
  </si>
  <si>
    <t>今宿・学研都市</t>
  </si>
  <si>
    <t>周船寺北</t>
  </si>
  <si>
    <t>糸島中央</t>
  </si>
  <si>
    <t>波多江</t>
  </si>
  <si>
    <t>糸島有田</t>
  </si>
  <si>
    <t>加布里</t>
  </si>
  <si>
    <t>前原駅前</t>
  </si>
  <si>
    <t>糸島中央</t>
  </si>
  <si>
    <t>小笹・笹丘</t>
  </si>
  <si>
    <t>今川・六本松</t>
  </si>
  <si>
    <t>西新・原</t>
  </si>
  <si>
    <t>原西部</t>
  </si>
  <si>
    <t>原南部</t>
  </si>
  <si>
    <t>鳥飼別府</t>
  </si>
  <si>
    <t>筥崎宮前</t>
  </si>
  <si>
    <t>舞鶴N</t>
  </si>
  <si>
    <t>天神N</t>
  </si>
  <si>
    <t>赤坂N</t>
  </si>
  <si>
    <t>六本松N</t>
  </si>
  <si>
    <t>荒戸N</t>
  </si>
  <si>
    <t>大手門N</t>
  </si>
  <si>
    <t>福津北部</t>
  </si>
  <si>
    <t>福津中央</t>
  </si>
  <si>
    <t>福津東部</t>
  </si>
  <si>
    <t>水城･都府楼･下大利</t>
  </si>
  <si>
    <t>大野城・白木原</t>
  </si>
  <si>
    <t>箱崎・松島</t>
  </si>
  <si>
    <t>博多南部</t>
  </si>
  <si>
    <t>糸島</t>
  </si>
  <si>
    <t>（29.10）</t>
  </si>
  <si>
    <t>（29.10）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</si>
</sst>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</numFmts>
  <fonts count="8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1"/>
      <name val="ＤＨＰ特太ゴシック体"/>
      <family val="3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medium"/>
      <right style="thin"/>
      <top style="hair"/>
      <bottom style="thin"/>
    </border>
    <border>
      <left style="thin"/>
      <right style="hair"/>
      <top style="dotted"/>
      <bottom style="dashed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85" fontId="4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85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6" fillId="0" borderId="20" xfId="0" applyFont="1" applyFill="1" applyBorder="1" applyAlignment="1">
      <alignment/>
    </xf>
    <xf numFmtId="38" fontId="17" fillId="0" borderId="0" xfId="48" applyFont="1" applyFill="1" applyAlignment="1">
      <alignment vertical="top"/>
    </xf>
    <xf numFmtId="38" fontId="19" fillId="0" borderId="0" xfId="48" applyFont="1" applyFill="1" applyAlignment="1">
      <alignment/>
    </xf>
    <xf numFmtId="38" fontId="20" fillId="0" borderId="0" xfId="48" applyFont="1" applyFill="1" applyAlignment="1">
      <alignment vertical="top"/>
    </xf>
    <xf numFmtId="185" fontId="14" fillId="0" borderId="12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5" fillId="0" borderId="30" xfId="0" applyNumberFormat="1" applyFont="1" applyFill="1" applyBorder="1" applyAlignment="1">
      <alignment/>
    </xf>
    <xf numFmtId="38" fontId="25" fillId="0" borderId="31" xfId="0" applyNumberFormat="1" applyFont="1" applyFill="1" applyBorder="1" applyAlignment="1">
      <alignment/>
    </xf>
    <xf numFmtId="38" fontId="25" fillId="0" borderId="32" xfId="0" applyNumberFormat="1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38" fontId="25" fillId="0" borderId="33" xfId="0" applyNumberFormat="1" applyFont="1" applyFill="1" applyBorder="1" applyAlignment="1">
      <alignment/>
    </xf>
    <xf numFmtId="38" fontId="25" fillId="0" borderId="34" xfId="0" applyNumberFormat="1" applyFont="1" applyFill="1" applyBorder="1" applyAlignment="1">
      <alignment/>
    </xf>
    <xf numFmtId="38" fontId="25" fillId="0" borderId="35" xfId="0" applyNumberFormat="1" applyFont="1" applyFill="1" applyBorder="1" applyAlignment="1">
      <alignment/>
    </xf>
    <xf numFmtId="38" fontId="25" fillId="0" borderId="36" xfId="0" applyNumberFormat="1" applyFont="1" applyFill="1" applyBorder="1" applyAlignment="1">
      <alignment/>
    </xf>
    <xf numFmtId="38" fontId="25" fillId="0" borderId="37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5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5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Continuous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0" fillId="0" borderId="48" xfId="48" applyFont="1" applyFill="1" applyBorder="1" applyAlignment="1">
      <alignment horizontal="distributed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4" xfId="48" applyFont="1" applyFill="1" applyBorder="1" applyAlignment="1">
      <alignment horizontal="center" vertical="center"/>
    </xf>
    <xf numFmtId="185" fontId="29" fillId="0" borderId="26" xfId="48" applyNumberFormat="1" applyFont="1" applyFill="1" applyBorder="1" applyAlignment="1">
      <alignment horizontal="centerContinuous" vertical="center"/>
    </xf>
    <xf numFmtId="38" fontId="10" fillId="0" borderId="54" xfId="48" applyFont="1" applyFill="1" applyBorder="1" applyAlignment="1">
      <alignment horizontal="centerContinuous" vertical="center"/>
    </xf>
    <xf numFmtId="38" fontId="21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7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5" xfId="48" applyNumberFormat="1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Continuous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6" xfId="48" applyFont="1" applyFill="1" applyBorder="1" applyAlignment="1">
      <alignment horizontal="center" vertical="center"/>
    </xf>
    <xf numFmtId="38" fontId="1" fillId="0" borderId="52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7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185" fontId="23" fillId="0" borderId="63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38" fontId="0" fillId="0" borderId="65" xfId="48" applyFont="1" applyFill="1" applyBorder="1" applyAlignment="1">
      <alignment horizontal="distributed"/>
    </xf>
    <xf numFmtId="185" fontId="4" fillId="0" borderId="15" xfId="48" applyNumberFormat="1" applyFont="1" applyFill="1" applyBorder="1" applyAlignment="1">
      <alignment/>
    </xf>
    <xf numFmtId="38" fontId="5" fillId="0" borderId="65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23" fillId="0" borderId="63" xfId="48" applyFont="1" applyFill="1" applyBorder="1" applyAlignment="1">
      <alignment/>
    </xf>
    <xf numFmtId="38" fontId="23" fillId="0" borderId="66" xfId="48" applyFont="1" applyFill="1" applyBorder="1" applyAlignment="1">
      <alignment/>
    </xf>
    <xf numFmtId="185" fontId="4" fillId="0" borderId="67" xfId="48" applyNumberFormat="1" applyFont="1" applyFill="1" applyBorder="1" applyAlignment="1">
      <alignment/>
    </xf>
    <xf numFmtId="38" fontId="23" fillId="0" borderId="66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6" fillId="0" borderId="48" xfId="48" applyFont="1" applyFill="1" applyBorder="1" applyAlignment="1">
      <alignment/>
    </xf>
    <xf numFmtId="38" fontId="28" fillId="0" borderId="66" xfId="48" applyFont="1" applyFill="1" applyBorder="1" applyAlignment="1" applyProtection="1">
      <alignment/>
      <protection/>
    </xf>
    <xf numFmtId="185" fontId="35" fillId="0" borderId="67" xfId="48" applyNumberFormat="1" applyFont="1" applyFill="1" applyBorder="1" applyAlignment="1">
      <alignment/>
    </xf>
    <xf numFmtId="38" fontId="22" fillId="0" borderId="48" xfId="48" applyFont="1" applyFill="1" applyBorder="1" applyAlignment="1">
      <alignment horizontal="distributed"/>
    </xf>
    <xf numFmtId="38" fontId="36" fillId="0" borderId="48" xfId="48" applyFont="1" applyFill="1" applyBorder="1" applyAlignment="1">
      <alignment/>
    </xf>
    <xf numFmtId="38" fontId="28" fillId="0" borderId="66" xfId="48" applyFont="1" applyFill="1" applyBorder="1" applyAlignment="1">
      <alignment/>
    </xf>
    <xf numFmtId="38" fontId="22" fillId="0" borderId="65" xfId="48" applyFont="1" applyFill="1" applyBorder="1" applyAlignment="1">
      <alignment/>
    </xf>
    <xf numFmtId="38" fontId="36" fillId="0" borderId="68" xfId="48" applyFont="1" applyFill="1" applyBorder="1" applyAlignment="1">
      <alignment shrinkToFit="1"/>
    </xf>
    <xf numFmtId="0" fontId="0" fillId="0" borderId="69" xfId="0" applyFill="1" applyBorder="1" applyAlignment="1">
      <alignment shrinkToFit="1"/>
    </xf>
    <xf numFmtId="0" fontId="0" fillId="0" borderId="70" xfId="0" applyFill="1" applyBorder="1" applyAlignment="1">
      <alignment shrinkToFit="1"/>
    </xf>
    <xf numFmtId="38" fontId="5" fillId="0" borderId="48" xfId="48" applyFont="1" applyFill="1" applyBorder="1" applyAlignment="1">
      <alignment/>
    </xf>
    <xf numFmtId="38" fontId="5" fillId="0" borderId="68" xfId="48" applyFont="1" applyFill="1" applyBorder="1" applyAlignment="1">
      <alignment shrinkToFit="1"/>
    </xf>
    <xf numFmtId="185" fontId="4" fillId="0" borderId="67" xfId="48" applyNumberFormat="1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33" fillId="0" borderId="48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3" fillId="0" borderId="71" xfId="48" applyFont="1" applyFill="1" applyBorder="1" applyAlignment="1">
      <alignment/>
    </xf>
    <xf numFmtId="38" fontId="0" fillId="0" borderId="72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73" xfId="48" applyFont="1" applyFill="1" applyBorder="1" applyAlignment="1">
      <alignment horizontal="center"/>
    </xf>
    <xf numFmtId="38" fontId="23" fillId="0" borderId="74" xfId="48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38" fontId="0" fillId="0" borderId="48" xfId="48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36" fillId="0" borderId="65" xfId="48" applyFont="1" applyFill="1" applyBorder="1" applyAlignment="1">
      <alignment/>
    </xf>
    <xf numFmtId="38" fontId="0" fillId="0" borderId="72" xfId="48" applyFont="1" applyFill="1" applyBorder="1" applyAlignment="1">
      <alignment horizontal="distributed"/>
    </xf>
    <xf numFmtId="185" fontId="13" fillId="0" borderId="54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40" xfId="48" applyFont="1" applyFill="1" applyBorder="1" applyAlignment="1">
      <alignment horizontal="distributed"/>
    </xf>
    <xf numFmtId="38" fontId="23" fillId="0" borderId="69" xfId="48" applyFont="1" applyFill="1" applyBorder="1" applyAlignment="1">
      <alignment/>
    </xf>
    <xf numFmtId="38" fontId="23" fillId="0" borderId="76" xfId="48" applyFont="1" applyFill="1" applyBorder="1" applyAlignment="1">
      <alignment/>
    </xf>
    <xf numFmtId="185" fontId="4" fillId="0" borderId="63" xfId="48" applyNumberFormat="1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28" fillId="0" borderId="76" xfId="48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38" fontId="36" fillId="0" borderId="68" xfId="48" applyFont="1" applyFill="1" applyBorder="1" applyAlignment="1">
      <alignment/>
    </xf>
    <xf numFmtId="0" fontId="0" fillId="0" borderId="77" xfId="0" applyFill="1" applyBorder="1" applyAlignment="1">
      <alignment/>
    </xf>
    <xf numFmtId="0" fontId="36" fillId="0" borderId="69" xfId="0" applyFont="1" applyFill="1" applyBorder="1" applyAlignment="1">
      <alignment shrinkToFit="1"/>
    </xf>
    <xf numFmtId="0" fontId="36" fillId="0" borderId="70" xfId="0" applyFont="1" applyFill="1" applyBorder="1" applyAlignment="1">
      <alignment shrinkToFit="1"/>
    </xf>
    <xf numFmtId="38" fontId="0" fillId="0" borderId="65" xfId="48" applyFont="1" applyFill="1" applyBorder="1" applyAlignment="1">
      <alignment horizontal="centerContinuous" shrinkToFit="1"/>
    </xf>
    <xf numFmtId="38" fontId="0" fillId="0" borderId="40" xfId="48" applyFont="1" applyFill="1" applyBorder="1" applyAlignment="1">
      <alignment/>
    </xf>
    <xf numFmtId="38" fontId="38" fillId="0" borderId="48" xfId="48" applyFont="1" applyFill="1" applyBorder="1" applyAlignment="1">
      <alignment vertical="top"/>
    </xf>
    <xf numFmtId="38" fontId="23" fillId="0" borderId="78" xfId="48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0" xfId="48" applyFont="1" applyFill="1" applyBorder="1" applyAlignment="1">
      <alignment horizontal="center"/>
    </xf>
    <xf numFmtId="38" fontId="23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0" fillId="0" borderId="65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0" fillId="0" borderId="0" xfId="48" applyFill="1" applyAlignment="1">
      <alignment/>
    </xf>
    <xf numFmtId="38" fontId="0" fillId="0" borderId="79" xfId="48" applyFont="1" applyFill="1" applyBorder="1" applyAlignment="1">
      <alignment horizontal="distributed"/>
    </xf>
    <xf numFmtId="185" fontId="23" fillId="0" borderId="6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/>
    </xf>
    <xf numFmtId="38" fontId="33" fillId="0" borderId="48" xfId="48" applyFont="1" applyFill="1" applyBorder="1" applyAlignment="1">
      <alignment vertical="top"/>
    </xf>
    <xf numFmtId="0" fontId="0" fillId="0" borderId="68" xfId="48" applyNumberFormat="1" applyFont="1" applyFill="1" applyBorder="1" applyAlignment="1">
      <alignment shrinkToFit="1"/>
    </xf>
    <xf numFmtId="0" fontId="23" fillId="0" borderId="80" xfId="0" applyFont="1" applyFill="1" applyBorder="1" applyAlignment="1">
      <alignment shrinkToFit="1"/>
    </xf>
    <xf numFmtId="38" fontId="23" fillId="0" borderId="81" xfId="48" applyFont="1" applyFill="1" applyBorder="1" applyAlignment="1">
      <alignment/>
    </xf>
    <xf numFmtId="38" fontId="33" fillId="0" borderId="65" xfId="48" applyFont="1" applyFill="1" applyBorder="1" applyAlignment="1">
      <alignment/>
    </xf>
    <xf numFmtId="38" fontId="33" fillId="0" borderId="65" xfId="48" applyFont="1" applyFill="1" applyBorder="1" applyAlignment="1">
      <alignment vertical="top"/>
    </xf>
    <xf numFmtId="0" fontId="0" fillId="0" borderId="65" xfId="48" applyNumberFormat="1" applyFont="1" applyFill="1" applyBorder="1" applyAlignment="1">
      <alignment/>
    </xf>
    <xf numFmtId="38" fontId="38" fillId="0" borderId="65" xfId="48" applyFont="1" applyFill="1" applyBorder="1" applyAlignment="1">
      <alignment/>
    </xf>
    <xf numFmtId="38" fontId="22" fillId="0" borderId="65" xfId="48" applyFont="1" applyFill="1" applyBorder="1" applyAlignment="1">
      <alignment/>
    </xf>
    <xf numFmtId="38" fontId="0" fillId="0" borderId="48" xfId="48" applyFont="1" applyFill="1" applyBorder="1" applyAlignment="1">
      <alignment/>
    </xf>
    <xf numFmtId="38" fontId="15" fillId="0" borderId="0" xfId="48" applyFont="1" applyFill="1" applyBorder="1" applyAlignment="1">
      <alignment horizontal="distributed"/>
    </xf>
    <xf numFmtId="38" fontId="23" fillId="0" borderId="63" xfId="48" applyFont="1" applyFill="1" applyBorder="1" applyAlignment="1" applyProtection="1">
      <alignment/>
      <protection/>
    </xf>
    <xf numFmtId="38" fontId="0" fillId="0" borderId="63" xfId="48" applyFont="1" applyFill="1" applyBorder="1" applyAlignment="1">
      <alignment horizontal="distributed"/>
    </xf>
    <xf numFmtId="0" fontId="23" fillId="0" borderId="69" xfId="0" applyFont="1" applyFill="1" applyBorder="1" applyAlignment="1">
      <alignment shrinkToFit="1"/>
    </xf>
    <xf numFmtId="38" fontId="5" fillId="0" borderId="79" xfId="48" applyFont="1" applyFill="1" applyBorder="1" applyAlignment="1">
      <alignment horizontal="centerContinuous" shrinkToFit="1"/>
    </xf>
    <xf numFmtId="38" fontId="0" fillId="0" borderId="68" xfId="48" applyFont="1" applyFill="1" applyBorder="1" applyAlignment="1">
      <alignment/>
    </xf>
    <xf numFmtId="38" fontId="0" fillId="0" borderId="63" xfId="48" applyFont="1" applyFill="1" applyBorder="1" applyAlignment="1">
      <alignment/>
    </xf>
    <xf numFmtId="38" fontId="36" fillId="0" borderId="65" xfId="48" applyFont="1" applyFill="1" applyBorder="1" applyAlignment="1">
      <alignment/>
    </xf>
    <xf numFmtId="38" fontId="0" fillId="0" borderId="63" xfId="48" applyFont="1" applyFill="1" applyBorder="1" applyAlignment="1">
      <alignment/>
    </xf>
    <xf numFmtId="38" fontId="36" fillId="0" borderId="65" xfId="48" applyFont="1" applyFill="1" applyBorder="1" applyAlignment="1">
      <alignment vertical="top"/>
    </xf>
    <xf numFmtId="38" fontId="23" fillId="0" borderId="37" xfId="48" applyFont="1" applyFill="1" applyBorder="1" applyAlignment="1">
      <alignment/>
    </xf>
    <xf numFmtId="38" fontId="23" fillId="0" borderId="30" xfId="48" applyFont="1" applyFill="1" applyBorder="1" applyAlignment="1">
      <alignment/>
    </xf>
    <xf numFmtId="38" fontId="38" fillId="0" borderId="40" xfId="48" applyFont="1" applyFill="1" applyBorder="1" applyAlignment="1">
      <alignment/>
    </xf>
    <xf numFmtId="38" fontId="22" fillId="0" borderId="40" xfId="48" applyFont="1" applyFill="1" applyBorder="1" applyAlignment="1">
      <alignment horizontal="distributed"/>
    </xf>
    <xf numFmtId="38" fontId="38" fillId="0" borderId="40" xfId="48" applyFont="1" applyFill="1" applyBorder="1" applyAlignment="1">
      <alignment vertical="top"/>
    </xf>
    <xf numFmtId="38" fontId="28" fillId="0" borderId="30" xfId="48" applyFont="1" applyFill="1" applyBorder="1" applyAlignment="1">
      <alignment/>
    </xf>
    <xf numFmtId="38" fontId="38" fillId="0" borderId="40" xfId="48" applyFont="1" applyFill="1" applyBorder="1" applyAlignment="1">
      <alignment/>
    </xf>
    <xf numFmtId="38" fontId="28" fillId="0" borderId="69" xfId="48" applyFont="1" applyFill="1" applyBorder="1" applyAlignment="1">
      <alignment/>
    </xf>
    <xf numFmtId="38" fontId="33" fillId="0" borderId="40" xfId="48" applyFont="1" applyFill="1" applyBorder="1" applyAlignment="1">
      <alignment/>
    </xf>
    <xf numFmtId="38" fontId="33" fillId="0" borderId="40" xfId="48" applyFont="1" applyFill="1" applyBorder="1" applyAlignment="1">
      <alignment vertical="top"/>
    </xf>
    <xf numFmtId="38" fontId="0" fillId="0" borderId="82" xfId="48" applyFont="1" applyFill="1" applyBorder="1" applyAlignment="1">
      <alignment/>
    </xf>
    <xf numFmtId="38" fontId="22" fillId="0" borderId="40" xfId="48" applyFont="1" applyFill="1" applyBorder="1" applyAlignment="1">
      <alignment/>
    </xf>
    <xf numFmtId="38" fontId="0" fillId="0" borderId="83" xfId="48" applyFont="1" applyFill="1" applyBorder="1" applyAlignment="1">
      <alignment/>
    </xf>
    <xf numFmtId="38" fontId="23" fillId="0" borderId="84" xfId="48" applyFont="1" applyFill="1" applyBorder="1" applyAlignment="1">
      <alignment/>
    </xf>
    <xf numFmtId="38" fontId="23" fillId="0" borderId="85" xfId="48" applyFont="1" applyFill="1" applyBorder="1" applyAlignment="1">
      <alignment/>
    </xf>
    <xf numFmtId="38" fontId="23" fillId="0" borderId="86" xfId="48" applyFont="1" applyFill="1" applyBorder="1" applyAlignment="1">
      <alignment/>
    </xf>
    <xf numFmtId="38" fontId="0" fillId="0" borderId="83" xfId="48" applyFont="1" applyFill="1" applyBorder="1" applyAlignment="1">
      <alignment horizontal="distributed"/>
    </xf>
    <xf numFmtId="38" fontId="1" fillId="0" borderId="0" xfId="48" applyFont="1" applyFill="1" applyAlignment="1">
      <alignment/>
    </xf>
    <xf numFmtId="38" fontId="0" fillId="0" borderId="0" xfId="48" applyFont="1" applyFill="1" applyAlignment="1">
      <alignment horizontal="centerContinuous" vertical="center"/>
    </xf>
    <xf numFmtId="38" fontId="0" fillId="0" borderId="0" xfId="48" applyFill="1" applyAlignment="1">
      <alignment horizontal="centerContinuous" vertical="center"/>
    </xf>
    <xf numFmtId="0" fontId="0" fillId="0" borderId="77" xfId="0" applyFill="1" applyBorder="1" applyAlignment="1">
      <alignment shrinkToFit="1"/>
    </xf>
    <xf numFmtId="0" fontId="0" fillId="0" borderId="68" xfId="0" applyFill="1" applyBorder="1" applyAlignment="1">
      <alignment shrinkToFit="1"/>
    </xf>
    <xf numFmtId="38" fontId="5" fillId="0" borderId="68" xfId="48" applyFont="1" applyFill="1" applyBorder="1" applyAlignment="1">
      <alignment/>
    </xf>
    <xf numFmtId="185" fontId="4" fillId="0" borderId="63" xfId="48" applyNumberFormat="1" applyFont="1" applyFill="1" applyBorder="1" applyAlignment="1">
      <alignment/>
    </xf>
    <xf numFmtId="38" fontId="0" fillId="0" borderId="79" xfId="48" applyFont="1" applyFill="1" applyBorder="1" applyAlignment="1">
      <alignment horizontal="distributed"/>
    </xf>
    <xf numFmtId="38" fontId="5" fillId="0" borderId="68" xfId="48" applyFont="1" applyFill="1" applyBorder="1" applyAlignment="1">
      <alignment vertical="top"/>
    </xf>
    <xf numFmtId="38" fontId="0" fillId="0" borderId="79" xfId="48" applyFont="1" applyFill="1" applyBorder="1" applyAlignment="1">
      <alignment/>
    </xf>
    <xf numFmtId="0" fontId="0" fillId="0" borderId="68" xfId="0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5" xfId="0" applyFill="1" applyBorder="1" applyAlignment="1">
      <alignment/>
    </xf>
    <xf numFmtId="38" fontId="38" fillId="0" borderId="65" xfId="48" applyFont="1" applyFill="1" applyBorder="1" applyAlignment="1">
      <alignment/>
    </xf>
    <xf numFmtId="38" fontId="28" fillId="0" borderId="63" xfId="48" applyFont="1" applyFill="1" applyBorder="1" applyAlignment="1">
      <alignment/>
    </xf>
    <xf numFmtId="185" fontId="35" fillId="0" borderId="51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/>
    </xf>
    <xf numFmtId="38" fontId="5" fillId="0" borderId="40" xfId="48" applyFont="1" applyFill="1" applyBorder="1" applyAlignment="1">
      <alignment/>
    </xf>
    <xf numFmtId="38" fontId="36" fillId="0" borderId="40" xfId="48" applyFont="1" applyFill="1" applyBorder="1" applyAlignment="1">
      <alignment/>
    </xf>
    <xf numFmtId="38" fontId="36" fillId="0" borderId="40" xfId="48" applyFont="1" applyFill="1" applyBorder="1" applyAlignment="1">
      <alignment vertical="top"/>
    </xf>
    <xf numFmtId="185" fontId="1" fillId="0" borderId="15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/>
    </xf>
    <xf numFmtId="38" fontId="0" fillId="0" borderId="23" xfId="48" applyFont="1" applyFill="1" applyBorder="1" applyAlignment="1">
      <alignment/>
    </xf>
    <xf numFmtId="185" fontId="1" fillId="0" borderId="87" xfId="48" applyNumberFormat="1" applyFont="1" applyFill="1" applyBorder="1" applyAlignment="1">
      <alignment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38" fontId="22" fillId="0" borderId="0" xfId="48" applyFont="1" applyFill="1" applyAlignment="1">
      <alignment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distributed"/>
    </xf>
    <xf numFmtId="38" fontId="0" fillId="0" borderId="65" xfId="48" applyFont="1" applyFill="1" applyBorder="1" applyAlignment="1">
      <alignment horizontal="distributed"/>
    </xf>
    <xf numFmtId="38" fontId="0" fillId="0" borderId="65" xfId="48" applyFont="1" applyFill="1" applyBorder="1" applyAlignment="1">
      <alignment/>
    </xf>
    <xf numFmtId="38" fontId="38" fillId="0" borderId="65" xfId="48" applyFont="1" applyFill="1" applyBorder="1" applyAlignment="1">
      <alignment vertical="top"/>
    </xf>
    <xf numFmtId="38" fontId="0" fillId="0" borderId="41" xfId="48" applyFont="1" applyFill="1" applyBorder="1" applyAlignment="1">
      <alignment horizontal="distributed"/>
    </xf>
    <xf numFmtId="38" fontId="23" fillId="0" borderId="71" xfId="48" applyFont="1" applyFill="1" applyBorder="1" applyAlignment="1" applyProtection="1">
      <alignment/>
      <protection/>
    </xf>
    <xf numFmtId="38" fontId="0" fillId="0" borderId="72" xfId="48" applyFont="1" applyFill="1" applyBorder="1" applyAlignment="1">
      <alignment horizontal="distributed"/>
    </xf>
    <xf numFmtId="38" fontId="0" fillId="0" borderId="72" xfId="48" applyFont="1" applyFill="1" applyBorder="1" applyAlignment="1">
      <alignment/>
    </xf>
    <xf numFmtId="38" fontId="0" fillId="0" borderId="73" xfId="48" applyFont="1" applyFill="1" applyBorder="1" applyAlignment="1">
      <alignment horizontal="center"/>
    </xf>
    <xf numFmtId="38" fontId="30" fillId="0" borderId="48" xfId="48" applyFont="1" applyFill="1" applyBorder="1" applyAlignment="1">
      <alignment horizontal="distributed"/>
    </xf>
    <xf numFmtId="38" fontId="24" fillId="0" borderId="63" xfId="48" applyFont="1" applyFill="1" applyBorder="1" applyAlignment="1">
      <alignment/>
    </xf>
    <xf numFmtId="38" fontId="24" fillId="0" borderId="66" xfId="48" applyFont="1" applyFill="1" applyBorder="1" applyAlignment="1">
      <alignment/>
    </xf>
    <xf numFmtId="49" fontId="1" fillId="0" borderId="55" xfId="48" applyNumberFormat="1" applyFont="1" applyFill="1" applyBorder="1" applyAlignment="1">
      <alignment horizontal="center" vertical="center" shrinkToFit="1"/>
    </xf>
    <xf numFmtId="0" fontId="33" fillId="0" borderId="88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85" fontId="25" fillId="0" borderId="63" xfId="48" applyNumberFormat="1" applyFont="1" applyFill="1" applyBorder="1" applyAlignment="1">
      <alignment/>
    </xf>
    <xf numFmtId="38" fontId="0" fillId="0" borderId="23" xfId="48" applyFont="1" applyFill="1" applyBorder="1" applyAlignment="1">
      <alignment horizontal="distributed"/>
    </xf>
    <xf numFmtId="38" fontId="0" fillId="0" borderId="48" xfId="48" applyFont="1" applyFill="1" applyBorder="1" applyAlignment="1">
      <alignment/>
    </xf>
    <xf numFmtId="38" fontId="24" fillId="0" borderId="78" xfId="48" applyFont="1" applyFill="1" applyBorder="1" applyAlignment="1">
      <alignment/>
    </xf>
    <xf numFmtId="38" fontId="0" fillId="0" borderId="89" xfId="48" applyFont="1" applyFill="1" applyBorder="1" applyAlignment="1">
      <alignment horizontal="distributed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0" fontId="0" fillId="0" borderId="48" xfId="48" applyNumberFormat="1" applyFont="1" applyFill="1" applyBorder="1" applyAlignment="1">
      <alignment vertical="top"/>
    </xf>
    <xf numFmtId="38" fontId="1" fillId="0" borderId="0" xfId="48" applyFont="1" applyFill="1" applyAlignment="1" quotePrefix="1">
      <alignment horizontal="center" vertical="center"/>
    </xf>
    <xf numFmtId="38" fontId="23" fillId="0" borderId="69" xfId="48" applyFont="1" applyFill="1" applyBorder="1" applyAlignment="1" applyProtection="1">
      <alignment/>
      <protection/>
    </xf>
    <xf numFmtId="38" fontId="23" fillId="0" borderId="76" xfId="48" applyFont="1" applyFill="1" applyBorder="1" applyAlignment="1" applyProtection="1">
      <alignment/>
      <protection/>
    </xf>
    <xf numFmtId="38" fontId="0" fillId="0" borderId="40" xfId="48" applyFont="1" applyFill="1" applyBorder="1" applyAlignment="1">
      <alignment horizontal="distributed"/>
    </xf>
    <xf numFmtId="38" fontId="8" fillId="0" borderId="90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3" fillId="0" borderId="0" xfId="48" applyNumberFormat="1" applyFont="1" applyFill="1" applyBorder="1" applyAlignment="1">
      <alignment/>
    </xf>
    <xf numFmtId="185" fontId="23" fillId="0" borderId="37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5" fillId="0" borderId="37" xfId="48" applyNumberFormat="1" applyFont="1" applyFill="1" applyBorder="1" applyAlignment="1">
      <alignment/>
    </xf>
    <xf numFmtId="38" fontId="22" fillId="0" borderId="41" xfId="48" applyFont="1" applyFill="1" applyBorder="1" applyAlignment="1">
      <alignment/>
    </xf>
    <xf numFmtId="38" fontId="0" fillId="0" borderId="20" xfId="48" applyFont="1" applyFill="1" applyBorder="1" applyAlignment="1">
      <alignment horizontal="center"/>
    </xf>
    <xf numFmtId="38" fontId="23" fillId="0" borderId="20" xfId="48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38" fontId="23" fillId="0" borderId="92" xfId="48" applyFont="1" applyFill="1" applyBorder="1" applyAlignment="1">
      <alignment/>
    </xf>
    <xf numFmtId="185" fontId="4" fillId="0" borderId="92" xfId="48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ill="1" applyAlignment="1">
      <alignment horizontal="center" vertical="center"/>
    </xf>
    <xf numFmtId="38" fontId="23" fillId="0" borderId="77" xfId="48" applyFont="1" applyFill="1" applyBorder="1" applyAlignment="1">
      <alignment/>
    </xf>
    <xf numFmtId="38" fontId="23" fillId="0" borderId="78" xfId="48" applyFont="1" applyFill="1" applyBorder="1" applyAlignment="1" applyProtection="1">
      <alignment/>
      <protection/>
    </xf>
    <xf numFmtId="38" fontId="23" fillId="0" borderId="93" xfId="48" applyFont="1" applyFill="1" applyBorder="1" applyAlignment="1">
      <alignment/>
    </xf>
    <xf numFmtId="38" fontId="38" fillId="0" borderId="41" xfId="48" applyFont="1" applyFill="1" applyBorder="1" applyAlignment="1">
      <alignment vertical="top"/>
    </xf>
    <xf numFmtId="38" fontId="36" fillId="0" borderId="41" xfId="48" applyFont="1" applyFill="1" applyBorder="1" applyAlignment="1">
      <alignment/>
    </xf>
    <xf numFmtId="38" fontId="0" fillId="33" borderId="48" xfId="48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distributed"/>
    </xf>
    <xf numFmtId="38" fontId="0" fillId="33" borderId="65" xfId="48" applyFont="1" applyFill="1" applyBorder="1" applyAlignment="1">
      <alignment horizontal="distributed"/>
    </xf>
    <xf numFmtId="38" fontId="0" fillId="0" borderId="65" xfId="48" applyFont="1" applyFill="1" applyBorder="1" applyAlignment="1">
      <alignment horizontal="distributed"/>
    </xf>
    <xf numFmtId="38" fontId="23" fillId="33" borderId="66" xfId="48" applyFont="1" applyFill="1" applyBorder="1" applyAlignment="1">
      <alignment/>
    </xf>
    <xf numFmtId="185" fontId="4" fillId="33" borderId="67" xfId="48" applyNumberFormat="1" applyFont="1" applyFill="1" applyBorder="1" applyAlignment="1">
      <alignment/>
    </xf>
    <xf numFmtId="38" fontId="0" fillId="33" borderId="65" xfId="48" applyFont="1" applyFill="1" applyBorder="1" applyAlignment="1">
      <alignment/>
    </xf>
    <xf numFmtId="38" fontId="0" fillId="33" borderId="59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49" fontId="1" fillId="34" borderId="0" xfId="0" applyNumberFormat="1" applyFont="1" applyFill="1" applyAlignment="1">
      <alignment vertical="center"/>
    </xf>
    <xf numFmtId="49" fontId="1" fillId="33" borderId="55" xfId="48" applyNumberFormat="1" applyFont="1" applyFill="1" applyBorder="1" applyAlignment="1">
      <alignment horizontal="center" vertical="center"/>
    </xf>
    <xf numFmtId="185" fontId="1" fillId="33" borderId="56" xfId="48" applyNumberFormat="1" applyFont="1" applyFill="1" applyBorder="1" applyAlignment="1">
      <alignment horizontal="centerContinuous" vertical="center"/>
    </xf>
    <xf numFmtId="185" fontId="1" fillId="33" borderId="0" xfId="0" applyNumberFormat="1" applyFont="1" applyFill="1" applyAlignment="1">
      <alignment/>
    </xf>
    <xf numFmtId="185" fontId="0" fillId="33" borderId="48" xfId="48" applyNumberFormat="1" applyFont="1" applyFill="1" applyBorder="1" applyAlignment="1">
      <alignment horizontal="distributed"/>
    </xf>
    <xf numFmtId="185" fontId="0" fillId="33" borderId="94" xfId="48" applyNumberFormat="1" applyFont="1" applyFill="1" applyBorder="1" applyAlignment="1">
      <alignment horizontal="centerContinuous"/>
    </xf>
    <xf numFmtId="185" fontId="38" fillId="33" borderId="48" xfId="48" applyNumberFormat="1" applyFont="1" applyFill="1" applyBorder="1" applyAlignment="1">
      <alignment/>
    </xf>
    <xf numFmtId="185" fontId="0" fillId="33" borderId="95" xfId="48" applyNumberFormat="1" applyFont="1" applyFill="1" applyBorder="1" applyAlignment="1">
      <alignment horizontal="distributed"/>
    </xf>
    <xf numFmtId="185" fontId="0" fillId="0" borderId="48" xfId="48" applyNumberFormat="1" applyFont="1" applyFill="1" applyBorder="1" applyAlignment="1">
      <alignment horizontal="distributed"/>
    </xf>
    <xf numFmtId="185" fontId="0" fillId="0" borderId="66" xfId="48" applyNumberFormat="1" applyFont="1" applyFill="1" applyBorder="1" applyAlignment="1">
      <alignment/>
    </xf>
    <xf numFmtId="185" fontId="1" fillId="0" borderId="67" xfId="48" applyNumberFormat="1" applyFont="1" applyFill="1" applyBorder="1" applyAlignment="1">
      <alignment/>
    </xf>
    <xf numFmtId="185" fontId="5" fillId="0" borderId="48" xfId="48" applyNumberFormat="1" applyFont="1" applyFill="1" applyBorder="1" applyAlignment="1">
      <alignment horizontal="distributed"/>
    </xf>
    <xf numFmtId="185" fontId="0" fillId="0" borderId="94" xfId="48" applyNumberFormat="1" applyFont="1" applyFill="1" applyBorder="1" applyAlignment="1">
      <alignment horizontal="centerContinuous"/>
    </xf>
    <xf numFmtId="185" fontId="0" fillId="0" borderId="96" xfId="48" applyNumberFormat="1" applyFont="1" applyFill="1" applyBorder="1" applyAlignment="1">
      <alignment/>
    </xf>
    <xf numFmtId="185" fontId="23" fillId="0" borderId="66" xfId="48" applyNumberFormat="1" applyFont="1" applyFill="1" applyBorder="1" applyAlignment="1">
      <alignment/>
    </xf>
    <xf numFmtId="185" fontId="0" fillId="0" borderId="97" xfId="48" applyNumberFormat="1" applyFont="1" applyFill="1" applyBorder="1" applyAlignment="1">
      <alignment horizontal="distributed"/>
    </xf>
    <xf numFmtId="185" fontId="23" fillId="0" borderId="98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0" fillId="0" borderId="97" xfId="48" applyNumberFormat="1" applyFont="1" applyFill="1" applyBorder="1" applyAlignment="1">
      <alignment horizontal="center"/>
    </xf>
    <xf numFmtId="185" fontId="23" fillId="0" borderId="100" xfId="48" applyNumberFormat="1" applyFont="1" applyFill="1" applyBorder="1" applyAlignment="1">
      <alignment/>
    </xf>
    <xf numFmtId="38" fontId="25" fillId="0" borderId="85" xfId="0" applyNumberFormat="1" applyFont="1" applyFill="1" applyBorder="1" applyAlignment="1">
      <alignment/>
    </xf>
    <xf numFmtId="185" fontId="4" fillId="0" borderId="101" xfId="0" applyNumberFormat="1" applyFont="1" applyFill="1" applyBorder="1" applyAlignment="1">
      <alignment/>
    </xf>
    <xf numFmtId="0" fontId="25" fillId="0" borderId="85" xfId="0" applyFont="1" applyFill="1" applyBorder="1" applyAlignment="1">
      <alignment/>
    </xf>
    <xf numFmtId="0" fontId="4" fillId="0" borderId="101" xfId="0" applyFont="1" applyFill="1" applyBorder="1" applyAlignment="1">
      <alignment/>
    </xf>
    <xf numFmtId="38" fontId="25" fillId="0" borderId="102" xfId="0" applyNumberFormat="1" applyFont="1" applyFill="1" applyBorder="1" applyAlignment="1">
      <alignment/>
    </xf>
    <xf numFmtId="38" fontId="25" fillId="0" borderId="103" xfId="0" applyNumberFormat="1" applyFont="1" applyFill="1" applyBorder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centerContinuous" shrinkToFit="1"/>
    </xf>
    <xf numFmtId="38" fontId="0" fillId="0" borderId="48" xfId="48" applyFont="1" applyFill="1" applyBorder="1" applyAlignment="1">
      <alignment horizontal="centerContinuous" shrinkToFit="1"/>
    </xf>
    <xf numFmtId="38" fontId="0" fillId="0" borderId="65" xfId="48" applyFont="1" applyFill="1" applyBorder="1" applyAlignment="1">
      <alignment horizontal="centerContinuous" shrinkToFit="1"/>
    </xf>
    <xf numFmtId="38" fontId="22" fillId="0" borderId="48" xfId="48" applyFont="1" applyFill="1" applyBorder="1" applyAlignment="1">
      <alignment/>
    </xf>
    <xf numFmtId="185" fontId="0" fillId="0" borderId="48" xfId="48" applyNumberFormat="1" applyFont="1" applyFill="1" applyBorder="1" applyAlignment="1">
      <alignment horizontal="centerContinuous" shrinkToFit="1"/>
    </xf>
    <xf numFmtId="0" fontId="23" fillId="0" borderId="63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/>
    </xf>
    <xf numFmtId="185" fontId="8" fillId="33" borderId="48" xfId="48" applyNumberFormat="1" applyFont="1" applyFill="1" applyBorder="1" applyAlignment="1">
      <alignment horizontal="left"/>
    </xf>
    <xf numFmtId="185" fontId="8" fillId="0" borderId="48" xfId="48" applyNumberFormat="1" applyFont="1" applyFill="1" applyBorder="1" applyAlignment="1">
      <alignment horizontal="left"/>
    </xf>
    <xf numFmtId="185" fontId="33" fillId="0" borderId="23" xfId="48" applyNumberFormat="1" applyFont="1" applyFill="1" applyBorder="1" applyAlignment="1">
      <alignment horizontal="center"/>
    </xf>
    <xf numFmtId="185" fontId="33" fillId="0" borderId="65" xfId="48" applyNumberFormat="1" applyFont="1" applyFill="1" applyBorder="1" applyAlignment="1">
      <alignment horizontal="center" shrinkToFit="1"/>
    </xf>
    <xf numFmtId="185" fontId="78" fillId="0" borderId="48" xfId="48" applyNumberFormat="1" applyFont="1" applyFill="1" applyBorder="1" applyAlignment="1">
      <alignment horizontal="left"/>
    </xf>
    <xf numFmtId="0" fontId="0" fillId="0" borderId="88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4" fillId="0" borderId="15" xfId="48" applyNumberFormat="1" applyFont="1" applyFill="1" applyBorder="1" applyAlignment="1">
      <alignment/>
    </xf>
    <xf numFmtId="38" fontId="4" fillId="0" borderId="67" xfId="48" applyNumberFormat="1" applyFont="1" applyFill="1" applyBorder="1" applyAlignment="1">
      <alignment/>
    </xf>
    <xf numFmtId="38" fontId="0" fillId="0" borderId="46" xfId="48" applyFont="1" applyFill="1" applyBorder="1" applyAlignment="1">
      <alignment horizontal="center"/>
    </xf>
    <xf numFmtId="38" fontId="0" fillId="0" borderId="53" xfId="48" applyFont="1" applyFill="1" applyBorder="1" applyAlignment="1">
      <alignment horizontal="center"/>
    </xf>
    <xf numFmtId="38" fontId="0" fillId="0" borderId="106" xfId="48" applyFont="1" applyFill="1" applyBorder="1" applyAlignment="1">
      <alignment horizontal="center"/>
    </xf>
    <xf numFmtId="38" fontId="4" fillId="0" borderId="15" xfId="48" applyNumberFormat="1" applyFont="1" applyFill="1" applyBorder="1" applyAlignment="1">
      <alignment/>
    </xf>
    <xf numFmtId="38" fontId="4" fillId="0" borderId="70" xfId="48" applyNumberFormat="1" applyFont="1" applyFill="1" applyBorder="1" applyAlignment="1">
      <alignment/>
    </xf>
    <xf numFmtId="38" fontId="23" fillId="0" borderId="63" xfId="48" applyNumberFormat="1" applyFont="1" applyFill="1" applyBorder="1" applyAlignment="1">
      <alignment/>
    </xf>
    <xf numFmtId="38" fontId="25" fillId="0" borderId="63" xfId="48" applyNumberFormat="1" applyFont="1" applyFill="1" applyBorder="1" applyAlignment="1">
      <alignment/>
    </xf>
    <xf numFmtId="38" fontId="23" fillId="0" borderId="78" xfId="48" applyNumberFormat="1" applyFont="1" applyFill="1" applyBorder="1" applyAlignment="1">
      <alignment/>
    </xf>
    <xf numFmtId="38" fontId="23" fillId="0" borderId="71" xfId="48" applyNumberFormat="1" applyFont="1" applyFill="1" applyBorder="1" applyAlignment="1">
      <alignment/>
    </xf>
    <xf numFmtId="38" fontId="78" fillId="0" borderId="40" xfId="48" applyFont="1" applyFill="1" applyBorder="1" applyAlignment="1">
      <alignment horizontal="left"/>
    </xf>
    <xf numFmtId="38" fontId="78" fillId="0" borderId="48" xfId="48" applyFont="1" applyFill="1" applyBorder="1" applyAlignment="1">
      <alignment horizontal="left"/>
    </xf>
    <xf numFmtId="38" fontId="4" fillId="0" borderId="51" xfId="48" applyNumberFormat="1" applyFont="1" applyFill="1" applyBorder="1" applyAlignment="1">
      <alignment/>
    </xf>
    <xf numFmtId="38" fontId="23" fillId="0" borderId="66" xfId="48" applyNumberFormat="1" applyFont="1" applyFill="1" applyBorder="1" applyAlignment="1">
      <alignment/>
    </xf>
    <xf numFmtId="38" fontId="24" fillId="0" borderId="63" xfId="48" applyNumberFormat="1" applyFont="1" applyFill="1" applyBorder="1" applyAlignment="1">
      <alignment/>
    </xf>
    <xf numFmtId="38" fontId="4" fillId="0" borderId="67" xfId="48" applyNumberFormat="1" applyFont="1" applyFill="1" applyBorder="1" applyAlignment="1">
      <alignment/>
    </xf>
    <xf numFmtId="198" fontId="0" fillId="0" borderId="65" xfId="48" applyNumberFormat="1" applyFont="1" applyFill="1" applyBorder="1" applyAlignment="1">
      <alignment horizontal="centerContinuous" shrinkToFit="1"/>
    </xf>
    <xf numFmtId="38" fontId="1" fillId="0" borderId="48" xfId="48" applyFont="1" applyFill="1" applyBorder="1" applyAlignment="1">
      <alignment horizontal="distributed"/>
    </xf>
    <xf numFmtId="185" fontId="4" fillId="0" borderId="70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right"/>
    </xf>
    <xf numFmtId="185" fontId="4" fillId="0" borderId="64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38" fontId="33" fillId="0" borderId="65" xfId="48" applyFont="1" applyFill="1" applyBorder="1" applyAlignment="1">
      <alignment horizontal="distributed"/>
    </xf>
    <xf numFmtId="38" fontId="0" fillId="0" borderId="79" xfId="48" applyFont="1" applyFill="1" applyBorder="1" applyAlignment="1">
      <alignment horizontal="centerContinuous" shrinkToFit="1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 shrinkToFit="1"/>
    </xf>
    <xf numFmtId="185" fontId="0" fillId="0" borderId="66" xfId="48" applyNumberFormat="1" applyFont="1" applyFill="1" applyBorder="1" applyAlignment="1" applyProtection="1">
      <alignment/>
      <protection/>
    </xf>
    <xf numFmtId="185" fontId="0" fillId="0" borderId="65" xfId="48" applyNumberFormat="1" applyFont="1" applyFill="1" applyBorder="1" applyAlignment="1">
      <alignment horizontal="distributed"/>
    </xf>
    <xf numFmtId="185" fontId="0" fillId="0" borderId="107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08" xfId="48" applyNumberFormat="1" applyFont="1" applyFill="1" applyBorder="1" applyAlignment="1">
      <alignment/>
    </xf>
    <xf numFmtId="185" fontId="1" fillId="0" borderId="56" xfId="48" applyNumberFormat="1" applyFont="1" applyFill="1" applyBorder="1" applyAlignment="1">
      <alignment horizontal="centerContinuous" vertical="center"/>
    </xf>
    <xf numFmtId="185" fontId="23" fillId="0" borderId="66" xfId="48" applyNumberFormat="1" applyFont="1" applyFill="1" applyBorder="1" applyAlignment="1" applyProtection="1">
      <alignment/>
      <protection/>
    </xf>
    <xf numFmtId="185" fontId="28" fillId="0" borderId="66" xfId="48" applyNumberFormat="1" applyFont="1" applyFill="1" applyBorder="1" applyAlignment="1" applyProtection="1">
      <alignment/>
      <protection/>
    </xf>
    <xf numFmtId="185" fontId="23" fillId="0" borderId="98" xfId="48" applyNumberFormat="1" applyFont="1" applyFill="1" applyBorder="1" applyAlignment="1" applyProtection="1">
      <alignment/>
      <protection/>
    </xf>
    <xf numFmtId="3" fontId="4" fillId="0" borderId="15" xfId="48" applyNumberFormat="1" applyFont="1" applyFill="1" applyBorder="1" applyAlignment="1">
      <alignment/>
    </xf>
    <xf numFmtId="38" fontId="0" fillId="0" borderId="40" xfId="48" applyFont="1" applyFill="1" applyBorder="1" applyAlignment="1">
      <alignment horizontal="centerContinuous" shrinkToFit="1"/>
    </xf>
    <xf numFmtId="38" fontId="14" fillId="0" borderId="12" xfId="48" applyFont="1" applyFill="1" applyBorder="1" applyAlignment="1">
      <alignment horizontal="center"/>
    </xf>
    <xf numFmtId="38" fontId="14" fillId="0" borderId="13" xfId="48" applyFont="1" applyFill="1" applyBorder="1" applyAlignment="1">
      <alignment horizontal="center"/>
    </xf>
    <xf numFmtId="187" fontId="29" fillId="0" borderId="109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13" fillId="0" borderId="12" xfId="48" applyNumberFormat="1" applyFont="1" applyFill="1" applyBorder="1" applyAlignment="1">
      <alignment horizontal="distributed" vertical="center"/>
    </xf>
    <xf numFmtId="58" fontId="13" fillId="0" borderId="11" xfId="48" applyNumberFormat="1" applyFont="1" applyFill="1" applyBorder="1" applyAlignment="1">
      <alignment horizontal="distributed" vertical="center"/>
    </xf>
    <xf numFmtId="58" fontId="13" fillId="0" borderId="10" xfId="48" applyNumberFormat="1" applyFont="1" applyFill="1" applyBorder="1" applyAlignment="1">
      <alignment horizontal="distributed" vertical="center"/>
    </xf>
    <xf numFmtId="187" fontId="29" fillId="0" borderId="11" xfId="48" applyNumberFormat="1" applyFont="1" applyFill="1" applyBorder="1" applyAlignment="1">
      <alignment horizontal="center" vertical="center" shrinkToFit="1"/>
    </xf>
    <xf numFmtId="187" fontId="29" fillId="0" borderId="10" xfId="48" applyNumberFormat="1" applyFont="1" applyFill="1" applyBorder="1" applyAlignment="1">
      <alignment horizontal="center" vertical="center" shrinkToFit="1"/>
    </xf>
    <xf numFmtId="38" fontId="14" fillId="0" borderId="12" xfId="48" applyFont="1" applyFill="1" applyBorder="1" applyAlignment="1">
      <alignment horizontal="center" vertical="center"/>
    </xf>
    <xf numFmtId="38" fontId="14" fillId="0" borderId="13" xfId="48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38" fontId="79" fillId="0" borderId="68" xfId="48" applyFont="1" applyFill="1" applyBorder="1" applyAlignment="1">
      <alignment horizontal="center" vertical="center"/>
    </xf>
    <xf numFmtId="38" fontId="79" fillId="0" borderId="77" xfId="48" applyFont="1" applyFill="1" applyBorder="1" applyAlignment="1">
      <alignment horizontal="center" vertical="center"/>
    </xf>
    <xf numFmtId="38" fontId="79" fillId="0" borderId="70" xfId="48" applyFont="1" applyFill="1" applyBorder="1" applyAlignment="1">
      <alignment horizontal="center" vertical="center"/>
    </xf>
    <xf numFmtId="185" fontId="80" fillId="0" borderId="110" xfId="48" applyNumberFormat="1" applyFont="1" applyFill="1" applyBorder="1" applyAlignment="1">
      <alignment horizontal="center" vertical="center"/>
    </xf>
    <xf numFmtId="185" fontId="80" fillId="0" borderId="111" xfId="48" applyNumberFormat="1" applyFont="1" applyFill="1" applyBorder="1" applyAlignment="1">
      <alignment horizontal="center" vertical="center"/>
    </xf>
    <xf numFmtId="58" fontId="27" fillId="0" borderId="12" xfId="48" applyNumberFormat="1" applyFont="1" applyFill="1" applyBorder="1" applyAlignment="1">
      <alignment horizontal="distributed" vertical="center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09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  <xf numFmtId="3" fontId="23" fillId="0" borderId="66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90" zoomScaleNormal="90" workbookViewId="0" topLeftCell="A1">
      <selection activeCell="R6" sqref="R6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8.00390625" style="9" customWidth="1"/>
    <col min="12" max="12" width="9.625" style="9" customWidth="1"/>
    <col min="13" max="13" width="11.625" style="9" customWidth="1"/>
    <col min="14" max="14" width="8.00390625" style="9" customWidth="1"/>
    <col min="15" max="15" width="9.625" style="9" customWidth="1"/>
    <col min="16" max="16" width="2.375" style="9" customWidth="1"/>
    <col min="17" max="17" width="8.75390625" style="9" customWidth="1"/>
    <col min="18" max="16384" width="9.00390625" style="9" customWidth="1"/>
  </cols>
  <sheetData>
    <row r="1" spans="1:15" ht="16.5" customHeight="1">
      <c r="A1" s="89" t="s">
        <v>0</v>
      </c>
      <c r="B1" s="90"/>
      <c r="C1" s="90"/>
      <c r="D1" s="91"/>
      <c r="E1" s="92" t="s">
        <v>1</v>
      </c>
      <c r="F1" s="93"/>
      <c r="G1" s="94"/>
      <c r="H1" s="95" t="s">
        <v>2</v>
      </c>
      <c r="I1" s="96" t="s">
        <v>3</v>
      </c>
      <c r="J1" s="91"/>
      <c r="K1" s="97" t="s">
        <v>4</v>
      </c>
      <c r="L1" s="98"/>
      <c r="M1" s="99"/>
      <c r="N1" s="100"/>
      <c r="O1" s="8"/>
    </row>
    <row r="2" spans="1:15" ht="34.5" customHeight="1" thickBot="1">
      <c r="A2" s="426"/>
      <c r="B2" s="427"/>
      <c r="C2" s="427"/>
      <c r="D2" s="428"/>
      <c r="E2" s="429" t="s">
        <v>406</v>
      </c>
      <c r="F2" s="430"/>
      <c r="G2" s="431"/>
      <c r="H2" s="101"/>
      <c r="I2" s="102">
        <f>L4+'中央区・西区'!L4+'城南区・早良区'!L4+'南区・春日・大野城'!L4+'筑紫野・太宰府・筑紫・粕屋'!L4+'古賀・宗像・福津・糸島'!L4+'朝倉市・郡　(福岡扱い）'!L4</f>
        <v>0</v>
      </c>
      <c r="J2" s="103"/>
      <c r="K2" s="424"/>
      <c r="L2" s="425"/>
      <c r="M2" s="104"/>
      <c r="N2" s="105"/>
      <c r="O2" s="8"/>
    </row>
    <row r="3" ht="15" customHeight="1" thickBot="1">
      <c r="M3" s="106" t="s">
        <v>234</v>
      </c>
    </row>
    <row r="4" spans="1:13" ht="17.25" customHeight="1" thickBot="1">
      <c r="A4" s="343" t="s">
        <v>445</v>
      </c>
      <c r="B4" s="107"/>
      <c r="C4" s="108" t="s">
        <v>216</v>
      </c>
      <c r="D4" s="109" t="s">
        <v>5</v>
      </c>
      <c r="E4" s="110"/>
      <c r="F4" s="111" t="s">
        <v>6</v>
      </c>
      <c r="G4" s="112">
        <f>B33+E33+H33+K33+N33</f>
        <v>76670</v>
      </c>
      <c r="H4" s="113" t="s">
        <v>7</v>
      </c>
      <c r="I4" s="114">
        <f>C33+F33+I33+L33+O33</f>
        <v>0</v>
      </c>
      <c r="J4" s="115"/>
      <c r="K4" s="116" t="s">
        <v>8</v>
      </c>
      <c r="L4" s="117">
        <f>I4+I35</f>
        <v>0</v>
      </c>
      <c r="M4" s="118" t="s">
        <v>235</v>
      </c>
    </row>
    <row r="5" ht="5.25" customHeight="1" thickBot="1"/>
    <row r="6" spans="1:15" ht="18" customHeight="1">
      <c r="A6" s="89" t="s">
        <v>9</v>
      </c>
      <c r="B6" s="90"/>
      <c r="C6" s="119"/>
      <c r="D6" s="96" t="s">
        <v>10</v>
      </c>
      <c r="E6" s="90"/>
      <c r="F6" s="119"/>
      <c r="G6" s="96" t="s">
        <v>11</v>
      </c>
      <c r="H6" s="90"/>
      <c r="I6" s="119"/>
      <c r="J6" s="96" t="s">
        <v>12</v>
      </c>
      <c r="K6" s="90"/>
      <c r="L6" s="119"/>
      <c r="M6" s="96" t="s">
        <v>13</v>
      </c>
      <c r="N6" s="90"/>
      <c r="O6" s="119"/>
    </row>
    <row r="7" spans="1:15" ht="15" customHeight="1">
      <c r="A7" s="120" t="s">
        <v>14</v>
      </c>
      <c r="B7" s="121" t="s">
        <v>15</v>
      </c>
      <c r="C7" s="122" t="s">
        <v>237</v>
      </c>
      <c r="D7" s="120" t="s">
        <v>14</v>
      </c>
      <c r="E7" s="121" t="s">
        <v>15</v>
      </c>
      <c r="F7" s="123" t="s">
        <v>237</v>
      </c>
      <c r="G7" s="120" t="s">
        <v>14</v>
      </c>
      <c r="H7" s="121" t="s">
        <v>15</v>
      </c>
      <c r="I7" s="123" t="s">
        <v>237</v>
      </c>
      <c r="J7" s="120" t="s">
        <v>14</v>
      </c>
      <c r="K7" s="121" t="s">
        <v>15</v>
      </c>
      <c r="L7" s="123" t="s">
        <v>237</v>
      </c>
      <c r="M7" s="120" t="s">
        <v>14</v>
      </c>
      <c r="N7" s="121" t="s">
        <v>16</v>
      </c>
      <c r="O7" s="123" t="s">
        <v>237</v>
      </c>
    </row>
    <row r="8" spans="1:15" ht="18" customHeight="1">
      <c r="A8" s="87" t="s">
        <v>17</v>
      </c>
      <c r="B8" s="124">
        <v>50</v>
      </c>
      <c r="C8" s="125"/>
      <c r="D8" s="126" t="s">
        <v>191</v>
      </c>
      <c r="E8" s="124">
        <v>2450</v>
      </c>
      <c r="F8" s="125"/>
      <c r="G8" s="87" t="s">
        <v>19</v>
      </c>
      <c r="H8" s="124">
        <v>1110</v>
      </c>
      <c r="I8" s="125"/>
      <c r="J8" s="87" t="s">
        <v>21</v>
      </c>
      <c r="K8" s="124">
        <v>2680</v>
      </c>
      <c r="L8" s="125"/>
      <c r="M8" s="87" t="s">
        <v>20</v>
      </c>
      <c r="N8" s="124">
        <v>2410</v>
      </c>
      <c r="O8" s="125"/>
    </row>
    <row r="9" spans="1:15" ht="18" customHeight="1">
      <c r="A9" s="87" t="s">
        <v>18</v>
      </c>
      <c r="B9" s="124">
        <v>1950</v>
      </c>
      <c r="C9" s="127"/>
      <c r="D9" s="189" t="s">
        <v>291</v>
      </c>
      <c r="E9" s="124">
        <v>2990</v>
      </c>
      <c r="F9" s="127"/>
      <c r="G9" s="87" t="s">
        <v>192</v>
      </c>
      <c r="H9" s="124">
        <v>1950</v>
      </c>
      <c r="I9" s="127"/>
      <c r="J9" s="87" t="s">
        <v>20</v>
      </c>
      <c r="K9" s="124">
        <v>2840</v>
      </c>
      <c r="L9" s="127"/>
      <c r="M9" s="87" t="s">
        <v>22</v>
      </c>
      <c r="N9" s="124">
        <v>2050</v>
      </c>
      <c r="O9" s="127"/>
    </row>
    <row r="10" spans="1:15" ht="18" customHeight="1">
      <c r="A10" s="87" t="s">
        <v>289</v>
      </c>
      <c r="B10" s="124">
        <v>2710</v>
      </c>
      <c r="C10" s="127"/>
      <c r="D10" s="126" t="s">
        <v>292</v>
      </c>
      <c r="E10" s="124">
        <v>1590</v>
      </c>
      <c r="F10" s="127"/>
      <c r="G10" s="336" t="s">
        <v>24</v>
      </c>
      <c r="H10" s="124">
        <v>2520</v>
      </c>
      <c r="I10" s="127"/>
      <c r="J10" s="87" t="s">
        <v>28</v>
      </c>
      <c r="K10" s="124">
        <v>2690</v>
      </c>
      <c r="L10" s="127"/>
      <c r="M10" s="87" t="s">
        <v>23</v>
      </c>
      <c r="N10" s="124">
        <v>260</v>
      </c>
      <c r="O10" s="127"/>
    </row>
    <row r="11" spans="1:15" ht="18" customHeight="1">
      <c r="A11" s="87" t="s">
        <v>22</v>
      </c>
      <c r="B11" s="124">
        <v>3410</v>
      </c>
      <c r="C11" s="127"/>
      <c r="D11" s="126" t="s">
        <v>293</v>
      </c>
      <c r="E11" s="124">
        <v>600</v>
      </c>
      <c r="F11" s="127"/>
      <c r="G11" s="334" t="s">
        <v>22</v>
      </c>
      <c r="H11" s="124">
        <v>3100</v>
      </c>
      <c r="I11" s="127"/>
      <c r="J11" s="87" t="s">
        <v>25</v>
      </c>
      <c r="K11" s="124">
        <v>3040</v>
      </c>
      <c r="L11" s="127"/>
      <c r="M11" s="87" t="s">
        <v>18</v>
      </c>
      <c r="N11" s="124">
        <v>770</v>
      </c>
      <c r="O11" s="127"/>
    </row>
    <row r="12" spans="1:15" ht="18" customHeight="1">
      <c r="A12" s="87" t="s">
        <v>25</v>
      </c>
      <c r="B12" s="124">
        <v>1280</v>
      </c>
      <c r="C12" s="127"/>
      <c r="D12" s="126" t="s">
        <v>17</v>
      </c>
      <c r="E12" s="124">
        <v>80</v>
      </c>
      <c r="F12" s="127"/>
      <c r="G12" s="189" t="s">
        <v>387</v>
      </c>
      <c r="H12" s="124">
        <v>1450</v>
      </c>
      <c r="I12" s="127"/>
      <c r="J12" s="126" t="s">
        <v>26</v>
      </c>
      <c r="K12" s="124">
        <v>3090</v>
      </c>
      <c r="L12" s="127"/>
      <c r="M12" s="87" t="s">
        <v>224</v>
      </c>
      <c r="N12" s="124">
        <v>70</v>
      </c>
      <c r="O12" s="127"/>
    </row>
    <row r="13" spans="1:15" ht="18" customHeight="1">
      <c r="A13" s="87" t="s">
        <v>27</v>
      </c>
      <c r="B13" s="124">
        <v>1830</v>
      </c>
      <c r="C13" s="127"/>
      <c r="D13" s="337" t="s">
        <v>389</v>
      </c>
      <c r="E13" s="130">
        <v>130</v>
      </c>
      <c r="F13" s="127"/>
      <c r="G13" s="334" t="s">
        <v>305</v>
      </c>
      <c r="H13" s="124">
        <v>1210</v>
      </c>
      <c r="I13" s="127"/>
      <c r="J13" s="87" t="s">
        <v>27</v>
      </c>
      <c r="K13" s="124">
        <v>3060</v>
      </c>
      <c r="L13" s="127"/>
      <c r="M13" s="129"/>
      <c r="N13" s="130"/>
      <c r="O13" s="127"/>
    </row>
    <row r="14" spans="1:15" ht="18" customHeight="1">
      <c r="A14" s="87" t="s">
        <v>20</v>
      </c>
      <c r="B14" s="124">
        <v>230</v>
      </c>
      <c r="C14" s="127"/>
      <c r="D14" s="337" t="s">
        <v>441</v>
      </c>
      <c r="E14" s="130">
        <v>1960</v>
      </c>
      <c r="F14" s="127"/>
      <c r="G14" s="334" t="s">
        <v>18</v>
      </c>
      <c r="H14" s="124">
        <v>2570</v>
      </c>
      <c r="I14" s="127"/>
      <c r="J14" s="87" t="s">
        <v>275</v>
      </c>
      <c r="K14" s="124">
        <v>3340</v>
      </c>
      <c r="L14" s="127"/>
      <c r="M14" s="129"/>
      <c r="N14" s="131"/>
      <c r="O14" s="132"/>
    </row>
    <row r="15" spans="1:15" ht="18" customHeight="1">
      <c r="A15" s="87" t="s">
        <v>21</v>
      </c>
      <c r="B15" s="124">
        <v>350</v>
      </c>
      <c r="C15" s="127"/>
      <c r="D15" s="87"/>
      <c r="E15" s="131"/>
      <c r="F15" s="127"/>
      <c r="G15" s="87" t="s">
        <v>222</v>
      </c>
      <c r="H15" s="124">
        <v>620</v>
      </c>
      <c r="I15" s="127"/>
      <c r="J15" s="126" t="s">
        <v>22</v>
      </c>
      <c r="K15" s="124">
        <v>1750</v>
      </c>
      <c r="L15" s="127"/>
      <c r="M15" s="129"/>
      <c r="N15" s="131"/>
      <c r="O15" s="132"/>
    </row>
    <row r="16" spans="1:15" ht="18" customHeight="1">
      <c r="A16" s="87" t="s">
        <v>429</v>
      </c>
      <c r="B16" s="133">
        <v>300</v>
      </c>
      <c r="C16" s="127"/>
      <c r="D16" s="126" t="s">
        <v>202</v>
      </c>
      <c r="E16" s="124">
        <v>0</v>
      </c>
      <c r="F16" s="127"/>
      <c r="G16" s="337" t="s">
        <v>321</v>
      </c>
      <c r="H16" s="124">
        <v>110</v>
      </c>
      <c r="I16" s="127"/>
      <c r="J16" s="87" t="s">
        <v>194</v>
      </c>
      <c r="K16" s="124">
        <v>1740</v>
      </c>
      <c r="L16" s="127"/>
      <c r="M16" s="129"/>
      <c r="N16" s="131"/>
      <c r="O16" s="132"/>
    </row>
    <row r="17" spans="1:15" ht="18" customHeight="1">
      <c r="A17" s="87"/>
      <c r="B17" s="133"/>
      <c r="C17" s="132"/>
      <c r="D17" s="126" t="s">
        <v>252</v>
      </c>
      <c r="E17" s="124">
        <v>0</v>
      </c>
      <c r="F17" s="127"/>
      <c r="G17" s="87"/>
      <c r="H17" s="124"/>
      <c r="I17" s="127"/>
      <c r="J17" s="126" t="s">
        <v>23</v>
      </c>
      <c r="K17" s="124">
        <v>3130</v>
      </c>
      <c r="L17" s="127"/>
      <c r="M17" s="129"/>
      <c r="N17" s="131"/>
      <c r="O17" s="132"/>
    </row>
    <row r="18" spans="1:15" ht="18" customHeight="1">
      <c r="A18" s="87"/>
      <c r="B18" s="133"/>
      <c r="C18" s="132"/>
      <c r="D18" s="87"/>
      <c r="E18" s="131"/>
      <c r="F18" s="127"/>
      <c r="G18" s="87"/>
      <c r="H18" s="124"/>
      <c r="I18" s="127"/>
      <c r="J18" s="126" t="s">
        <v>18</v>
      </c>
      <c r="K18" s="124">
        <v>3780</v>
      </c>
      <c r="L18" s="127"/>
      <c r="M18" s="129"/>
      <c r="N18" s="131"/>
      <c r="O18" s="132"/>
    </row>
    <row r="19" spans="1:15" ht="18" customHeight="1">
      <c r="A19" s="87"/>
      <c r="B19" s="133"/>
      <c r="C19" s="132"/>
      <c r="D19" s="87"/>
      <c r="E19" s="131"/>
      <c r="F19" s="127"/>
      <c r="G19" s="126"/>
      <c r="H19" s="124"/>
      <c r="I19" s="127"/>
      <c r="J19" s="87" t="s">
        <v>29</v>
      </c>
      <c r="K19" s="124">
        <v>2710</v>
      </c>
      <c r="L19" s="127"/>
      <c r="M19" s="129"/>
      <c r="N19" s="131"/>
      <c r="O19" s="132"/>
    </row>
    <row r="20" spans="1:15" ht="18" customHeight="1">
      <c r="A20" s="134"/>
      <c r="B20" s="131"/>
      <c r="C20" s="132"/>
      <c r="D20" s="87"/>
      <c r="E20" s="131"/>
      <c r="F20" s="132"/>
      <c r="G20" s="126"/>
      <c r="H20" s="124"/>
      <c r="I20" s="127"/>
      <c r="J20" s="126" t="s">
        <v>17</v>
      </c>
      <c r="K20" s="124">
        <v>710</v>
      </c>
      <c r="L20" s="127"/>
      <c r="M20" s="129"/>
      <c r="N20" s="131"/>
      <c r="O20" s="132"/>
    </row>
    <row r="21" spans="1:15" ht="18" customHeight="1">
      <c r="A21" s="135"/>
      <c r="B21" s="136"/>
      <c r="C21" s="137"/>
      <c r="D21" s="138"/>
      <c r="E21" s="131"/>
      <c r="F21" s="132"/>
      <c r="G21" s="126"/>
      <c r="H21" s="131"/>
      <c r="I21" s="132"/>
      <c r="J21" s="87"/>
      <c r="K21" s="124"/>
      <c r="L21" s="127"/>
      <c r="M21" s="129"/>
      <c r="N21" s="131"/>
      <c r="O21" s="132"/>
    </row>
    <row r="22" spans="1:15" ht="18" customHeight="1">
      <c r="A22" s="139"/>
      <c r="B22" s="140"/>
      <c r="C22" s="137"/>
      <c r="D22" s="141"/>
      <c r="E22" s="131"/>
      <c r="F22" s="132"/>
      <c r="G22" s="87"/>
      <c r="H22" s="124"/>
      <c r="I22" s="127"/>
      <c r="J22" s="87"/>
      <c r="K22" s="124"/>
      <c r="L22" s="127"/>
      <c r="M22" s="129"/>
      <c r="N22" s="131"/>
      <c r="O22" s="132"/>
    </row>
    <row r="23" spans="1:15" ht="18" customHeight="1">
      <c r="A23" s="139"/>
      <c r="B23" s="140"/>
      <c r="C23" s="137"/>
      <c r="D23" s="142"/>
      <c r="E23" s="143"/>
      <c r="F23" s="144"/>
      <c r="G23" s="126"/>
      <c r="H23" s="124"/>
      <c r="I23" s="127"/>
      <c r="J23" s="87"/>
      <c r="K23" s="393"/>
      <c r="L23" s="127"/>
      <c r="M23" s="129"/>
      <c r="N23" s="131"/>
      <c r="O23" s="132"/>
    </row>
    <row r="24" spans="1:15" ht="18" customHeight="1">
      <c r="A24" s="145"/>
      <c r="B24" s="131"/>
      <c r="C24" s="132"/>
      <c r="D24" s="146"/>
      <c r="E24" s="143"/>
      <c r="F24" s="144"/>
      <c r="G24" s="126"/>
      <c r="H24" s="124"/>
      <c r="I24" s="127"/>
      <c r="J24" s="87"/>
      <c r="K24" s="124"/>
      <c r="L24" s="127"/>
      <c r="M24" s="129"/>
      <c r="N24" s="131"/>
      <c r="O24" s="132"/>
    </row>
    <row r="25" spans="1:15" ht="18" customHeight="1">
      <c r="A25" s="134"/>
      <c r="B25" s="131"/>
      <c r="C25" s="132"/>
      <c r="D25" s="129"/>
      <c r="E25" s="131"/>
      <c r="F25" s="132"/>
      <c r="G25" s="129"/>
      <c r="H25" s="131"/>
      <c r="I25" s="132"/>
      <c r="J25" s="126"/>
      <c r="K25" s="124"/>
      <c r="L25" s="127"/>
      <c r="M25" s="129"/>
      <c r="N25" s="131"/>
      <c r="O25" s="132"/>
    </row>
    <row r="26" spans="1:15" ht="18" customHeight="1">
      <c r="A26" s="134"/>
      <c r="B26" s="131"/>
      <c r="C26" s="132"/>
      <c r="D26" s="129"/>
      <c r="E26" s="131"/>
      <c r="F26" s="132"/>
      <c r="G26" s="129"/>
      <c r="H26" s="131"/>
      <c r="I26" s="132"/>
      <c r="J26" s="397"/>
      <c r="K26" s="124"/>
      <c r="L26" s="342"/>
      <c r="M26" s="129"/>
      <c r="N26" s="131"/>
      <c r="O26" s="132"/>
    </row>
    <row r="27" spans="1:15" ht="18" customHeight="1">
      <c r="A27" s="134"/>
      <c r="B27" s="131"/>
      <c r="C27" s="132"/>
      <c r="D27" s="129"/>
      <c r="E27" s="131"/>
      <c r="F27" s="132"/>
      <c r="G27" s="129"/>
      <c r="H27" s="131"/>
      <c r="I27" s="132"/>
      <c r="J27" s="397"/>
      <c r="K27" s="131"/>
      <c r="L27" s="132"/>
      <c r="M27" s="129"/>
      <c r="N27" s="131"/>
      <c r="O27" s="132"/>
    </row>
    <row r="28" spans="1:15" ht="18" customHeight="1">
      <c r="A28" s="134"/>
      <c r="B28" s="131"/>
      <c r="C28" s="132"/>
      <c r="D28" s="129"/>
      <c r="E28" s="131"/>
      <c r="F28" s="132"/>
      <c r="G28" s="129"/>
      <c r="H28" s="131"/>
      <c r="I28" s="132"/>
      <c r="J28" s="397"/>
      <c r="K28" s="131"/>
      <c r="L28" s="132"/>
      <c r="M28" s="129"/>
      <c r="N28" s="131"/>
      <c r="O28" s="132"/>
    </row>
    <row r="29" spans="1:15" ht="18" customHeight="1">
      <c r="A29" s="134"/>
      <c r="B29" s="131"/>
      <c r="C29" s="132"/>
      <c r="D29" s="129"/>
      <c r="E29" s="131"/>
      <c r="F29" s="132"/>
      <c r="G29" s="129"/>
      <c r="H29" s="131"/>
      <c r="I29" s="132"/>
      <c r="J29" s="135"/>
      <c r="K29" s="131"/>
      <c r="L29" s="147"/>
      <c r="M29" s="148"/>
      <c r="N29" s="131"/>
      <c r="O29" s="132"/>
    </row>
    <row r="30" spans="1:15" ht="18" customHeight="1">
      <c r="A30" s="134"/>
      <c r="B30" s="131"/>
      <c r="C30" s="132"/>
      <c r="D30" s="129"/>
      <c r="E30" s="131"/>
      <c r="F30" s="132"/>
      <c r="G30" s="129"/>
      <c r="H30" s="131"/>
      <c r="I30" s="132"/>
      <c r="J30" s="149"/>
      <c r="K30" s="131"/>
      <c r="L30" s="132"/>
      <c r="M30" s="129"/>
      <c r="N30" s="131"/>
      <c r="O30" s="132"/>
    </row>
    <row r="31" spans="1:15" ht="18" customHeight="1">
      <c r="A31" s="134"/>
      <c r="B31" s="131"/>
      <c r="C31" s="132"/>
      <c r="D31" s="129"/>
      <c r="E31" s="131"/>
      <c r="F31" s="132"/>
      <c r="G31" s="129"/>
      <c r="H31" s="131"/>
      <c r="I31" s="132"/>
      <c r="J31" s="87"/>
      <c r="K31" s="131"/>
      <c r="L31" s="132"/>
      <c r="M31" s="129"/>
      <c r="N31" s="131"/>
      <c r="O31" s="132"/>
    </row>
    <row r="32" spans="1:15" ht="18" customHeight="1">
      <c r="A32" s="150"/>
      <c r="B32" s="151"/>
      <c r="C32" s="132"/>
      <c r="D32" s="152"/>
      <c r="E32" s="151"/>
      <c r="F32" s="132"/>
      <c r="G32" s="152"/>
      <c r="H32" s="151"/>
      <c r="I32" s="132"/>
      <c r="J32" s="153"/>
      <c r="K32" s="151"/>
      <c r="L32" s="132"/>
      <c r="M32" s="152"/>
      <c r="N32" s="151"/>
      <c r="O32" s="132"/>
    </row>
    <row r="33" spans="1:15" ht="18" customHeight="1" thickBot="1">
      <c r="A33" s="154" t="s">
        <v>30</v>
      </c>
      <c r="B33" s="155">
        <f>SUM(B8:B32)</f>
        <v>12110</v>
      </c>
      <c r="C33" s="156">
        <f>SUM(C8:C32)</f>
        <v>0</v>
      </c>
      <c r="D33" s="154" t="s">
        <v>30</v>
      </c>
      <c r="E33" s="155">
        <f>SUM(E8:E32)</f>
        <v>9800</v>
      </c>
      <c r="F33" s="156">
        <f>SUM(F8:F32)</f>
        <v>0</v>
      </c>
      <c r="G33" s="154" t="s">
        <v>30</v>
      </c>
      <c r="H33" s="155">
        <f>SUM(H8:H32)</f>
        <v>14640</v>
      </c>
      <c r="I33" s="156">
        <f>SUM(I8:I32)</f>
        <v>0</v>
      </c>
      <c r="J33" s="154" t="s">
        <v>30</v>
      </c>
      <c r="K33" s="155">
        <f>SUM(K8:K32)</f>
        <v>34560</v>
      </c>
      <c r="L33" s="156">
        <f>SUM(L8:L32)</f>
        <v>0</v>
      </c>
      <c r="M33" s="154" t="s">
        <v>30</v>
      </c>
      <c r="N33" s="155">
        <f>SUM(N8:N32)</f>
        <v>5560</v>
      </c>
      <c r="O33" s="156">
        <f>SUM(O8:O32)</f>
        <v>0</v>
      </c>
    </row>
    <row r="34" ht="15" customHeight="1" thickBot="1">
      <c r="M34" s="157"/>
    </row>
    <row r="35" spans="1:13" ht="17.25" customHeight="1" thickBot="1">
      <c r="A35" s="343" t="s">
        <v>445</v>
      </c>
      <c r="B35" s="158"/>
      <c r="C35" s="108" t="s">
        <v>197</v>
      </c>
      <c r="D35" s="109" t="s">
        <v>31</v>
      </c>
      <c r="E35" s="159"/>
      <c r="F35" s="111" t="s">
        <v>6</v>
      </c>
      <c r="G35" s="112">
        <f>B60+E60+H60+K60+N60</f>
        <v>52080</v>
      </c>
      <c r="H35" s="160" t="s">
        <v>7</v>
      </c>
      <c r="I35" s="114">
        <f>C60+F60+I60+L60+O60</f>
        <v>0</v>
      </c>
      <c r="J35" s="115"/>
      <c r="M35" s="161"/>
    </row>
    <row r="36" ht="5.25" customHeight="1" thickBot="1"/>
    <row r="37" spans="1:15" ht="18" customHeight="1">
      <c r="A37" s="89" t="s">
        <v>9</v>
      </c>
      <c r="B37" s="90"/>
      <c r="C37" s="119"/>
      <c r="D37" s="96" t="s">
        <v>10</v>
      </c>
      <c r="E37" s="90"/>
      <c r="F37" s="119"/>
      <c r="G37" s="96" t="s">
        <v>11</v>
      </c>
      <c r="H37" s="90"/>
      <c r="I37" s="119"/>
      <c r="J37" s="96" t="s">
        <v>12</v>
      </c>
      <c r="K37" s="90"/>
      <c r="L37" s="119"/>
      <c r="M37" s="96" t="s">
        <v>13</v>
      </c>
      <c r="N37" s="90"/>
      <c r="O37" s="119"/>
    </row>
    <row r="38" spans="1:15" s="8" customFormat="1" ht="15" customHeight="1">
      <c r="A38" s="120" t="s">
        <v>14</v>
      </c>
      <c r="B38" s="121" t="s">
        <v>16</v>
      </c>
      <c r="C38" s="123" t="s">
        <v>237</v>
      </c>
      <c r="D38" s="120" t="s">
        <v>14</v>
      </c>
      <c r="E38" s="121" t="s">
        <v>16</v>
      </c>
      <c r="F38" s="123" t="s">
        <v>237</v>
      </c>
      <c r="G38" s="120" t="s">
        <v>14</v>
      </c>
      <c r="H38" s="121" t="s">
        <v>16</v>
      </c>
      <c r="I38" s="123" t="s">
        <v>237</v>
      </c>
      <c r="J38" s="120" t="s">
        <v>14</v>
      </c>
      <c r="K38" s="121" t="s">
        <v>16</v>
      </c>
      <c r="L38" s="123" t="s">
        <v>237</v>
      </c>
      <c r="M38" s="120" t="s">
        <v>14</v>
      </c>
      <c r="N38" s="121" t="s">
        <v>16</v>
      </c>
      <c r="O38" s="123" t="s">
        <v>237</v>
      </c>
    </row>
    <row r="39" spans="1:15" ht="18" customHeight="1">
      <c r="A39" s="87" t="s">
        <v>32</v>
      </c>
      <c r="B39" s="124">
        <v>1540</v>
      </c>
      <c r="C39" s="125"/>
      <c r="D39" s="87" t="s">
        <v>390</v>
      </c>
      <c r="E39" s="124">
        <v>600</v>
      </c>
      <c r="F39" s="125"/>
      <c r="G39" s="87" t="s">
        <v>238</v>
      </c>
      <c r="H39" s="124">
        <v>1400</v>
      </c>
      <c r="I39" s="125"/>
      <c r="J39" s="87" t="s">
        <v>403</v>
      </c>
      <c r="K39" s="124">
        <v>3940</v>
      </c>
      <c r="L39" s="127"/>
      <c r="M39" s="87" t="s">
        <v>34</v>
      </c>
      <c r="N39" s="124">
        <v>1900</v>
      </c>
      <c r="O39" s="125"/>
    </row>
    <row r="40" spans="1:15" ht="18" customHeight="1">
      <c r="A40" s="87" t="s">
        <v>281</v>
      </c>
      <c r="B40" s="124">
        <v>530</v>
      </c>
      <c r="C40" s="127"/>
      <c r="D40" s="337" t="s">
        <v>391</v>
      </c>
      <c r="E40" s="124">
        <v>160</v>
      </c>
      <c r="F40" s="127"/>
      <c r="G40" s="87" t="s">
        <v>322</v>
      </c>
      <c r="H40" s="124">
        <v>1900</v>
      </c>
      <c r="I40" s="127"/>
      <c r="J40" s="87" t="s">
        <v>40</v>
      </c>
      <c r="K40" s="124">
        <v>2070</v>
      </c>
      <c r="L40" s="127"/>
      <c r="M40" s="87" t="s">
        <v>212</v>
      </c>
      <c r="N40" s="124">
        <v>2040</v>
      </c>
      <c r="O40" s="127"/>
    </row>
    <row r="41" spans="1:15" ht="18" customHeight="1">
      <c r="A41" s="87" t="s">
        <v>302</v>
      </c>
      <c r="B41" s="124">
        <v>670</v>
      </c>
      <c r="C41" s="127"/>
      <c r="D41" s="87" t="s">
        <v>203</v>
      </c>
      <c r="E41" s="124">
        <v>830</v>
      </c>
      <c r="F41" s="127"/>
      <c r="G41" s="87" t="s">
        <v>323</v>
      </c>
      <c r="H41" s="124">
        <v>2490</v>
      </c>
      <c r="I41" s="127"/>
      <c r="J41" s="87" t="s">
        <v>42</v>
      </c>
      <c r="K41" s="124">
        <v>2000</v>
      </c>
      <c r="L41" s="127"/>
      <c r="M41" s="87" t="s">
        <v>37</v>
      </c>
      <c r="N41" s="124">
        <v>2500</v>
      </c>
      <c r="O41" s="127"/>
    </row>
    <row r="42" spans="1:15" ht="18" customHeight="1">
      <c r="A42" s="87" t="s">
        <v>303</v>
      </c>
      <c r="B42" s="124">
        <v>1150</v>
      </c>
      <c r="C42" s="127"/>
      <c r="D42" s="335" t="s">
        <v>303</v>
      </c>
      <c r="E42" s="130">
        <v>1740</v>
      </c>
      <c r="F42" s="127"/>
      <c r="G42" s="87" t="s">
        <v>33</v>
      </c>
      <c r="H42" s="124">
        <v>3740</v>
      </c>
      <c r="I42" s="127"/>
      <c r="J42" s="87" t="s">
        <v>43</v>
      </c>
      <c r="K42" s="124">
        <v>2710</v>
      </c>
      <c r="L42" s="127"/>
      <c r="M42" s="87" t="s">
        <v>38</v>
      </c>
      <c r="N42" s="124">
        <v>770</v>
      </c>
      <c r="O42" s="127"/>
    </row>
    <row r="43" spans="1:15" ht="18" customHeight="1">
      <c r="A43" s="87" t="s">
        <v>299</v>
      </c>
      <c r="B43" s="124">
        <v>280</v>
      </c>
      <c r="C43" s="127"/>
      <c r="D43" s="335" t="s">
        <v>442</v>
      </c>
      <c r="E43" s="130">
        <v>1780</v>
      </c>
      <c r="F43" s="127"/>
      <c r="G43" s="126" t="s">
        <v>39</v>
      </c>
      <c r="H43" s="124">
        <v>690</v>
      </c>
      <c r="I43" s="127"/>
      <c r="J43" s="126" t="s">
        <v>38</v>
      </c>
      <c r="K43" s="124">
        <v>2200</v>
      </c>
      <c r="L43" s="127"/>
      <c r="M43" s="87" t="s">
        <v>41</v>
      </c>
      <c r="N43" s="124">
        <v>2230</v>
      </c>
      <c r="O43" s="127"/>
    </row>
    <row r="44" spans="1:15" ht="18" customHeight="1">
      <c r="A44" s="87" t="s">
        <v>219</v>
      </c>
      <c r="B44" s="124">
        <v>320</v>
      </c>
      <c r="C44" s="127"/>
      <c r="D44" s="87"/>
      <c r="E44" s="131"/>
      <c r="F44" s="132"/>
      <c r="G44" s="87" t="s">
        <v>273</v>
      </c>
      <c r="H44" s="124">
        <v>2150</v>
      </c>
      <c r="I44" s="127"/>
      <c r="J44" s="87" t="s">
        <v>32</v>
      </c>
      <c r="K44" s="124">
        <v>2340</v>
      </c>
      <c r="L44" s="127"/>
      <c r="M44" s="126" t="s">
        <v>273</v>
      </c>
      <c r="N44" s="124">
        <v>140</v>
      </c>
      <c r="O44" s="127"/>
    </row>
    <row r="45" spans="1:15" ht="18" customHeight="1">
      <c r="A45" s="87" t="s">
        <v>298</v>
      </c>
      <c r="B45" s="124">
        <v>350</v>
      </c>
      <c r="C45" s="127"/>
      <c r="D45" s="87" t="s">
        <v>41</v>
      </c>
      <c r="E45" s="124">
        <v>0</v>
      </c>
      <c r="F45" s="127"/>
      <c r="G45" s="87"/>
      <c r="H45" s="124"/>
      <c r="I45" s="127"/>
      <c r="J45" s="126" t="s">
        <v>35</v>
      </c>
      <c r="K45" s="124">
        <v>780</v>
      </c>
      <c r="L45" s="127"/>
      <c r="M45" s="129"/>
      <c r="N45" s="130"/>
      <c r="O45" s="127"/>
    </row>
    <row r="46" spans="1:15" ht="18" customHeight="1">
      <c r="A46" s="87" t="s">
        <v>36</v>
      </c>
      <c r="B46" s="375">
        <v>500</v>
      </c>
      <c r="C46" s="127"/>
      <c r="D46" s="87"/>
      <c r="E46" s="131"/>
      <c r="F46" s="132"/>
      <c r="G46" s="87"/>
      <c r="H46" s="124"/>
      <c r="I46" s="127"/>
      <c r="J46" s="126" t="s">
        <v>44</v>
      </c>
      <c r="K46" s="124">
        <v>1530</v>
      </c>
      <c r="L46" s="127"/>
      <c r="M46" s="129"/>
      <c r="N46" s="131"/>
      <c r="O46" s="132"/>
    </row>
    <row r="47" spans="1:15" ht="18" customHeight="1">
      <c r="A47" s="335" t="s">
        <v>332</v>
      </c>
      <c r="B47" s="124">
        <v>400</v>
      </c>
      <c r="C47" s="127"/>
      <c r="D47" s="87"/>
      <c r="E47" s="131"/>
      <c r="F47" s="132"/>
      <c r="G47" s="87"/>
      <c r="H47" s="124"/>
      <c r="I47" s="127"/>
      <c r="J47" s="126" t="s">
        <v>45</v>
      </c>
      <c r="K47" s="124">
        <v>1710</v>
      </c>
      <c r="L47" s="127"/>
      <c r="M47" s="129"/>
      <c r="N47" s="131"/>
      <c r="O47" s="132"/>
    </row>
    <row r="48" spans="1:15" ht="18" customHeight="1">
      <c r="A48" s="87"/>
      <c r="B48" s="133"/>
      <c r="C48" s="127"/>
      <c r="D48" s="87"/>
      <c r="E48" s="131"/>
      <c r="F48" s="132"/>
      <c r="G48" s="87"/>
      <c r="H48" s="124"/>
      <c r="I48" s="127"/>
      <c r="J48" s="87"/>
      <c r="K48" s="131"/>
      <c r="L48" s="132"/>
      <c r="M48" s="129"/>
      <c r="N48" s="131"/>
      <c r="O48" s="132"/>
    </row>
    <row r="49" spans="1:15" ht="18" customHeight="1">
      <c r="A49" s="87"/>
      <c r="B49" s="133"/>
      <c r="C49" s="132"/>
      <c r="D49" s="87"/>
      <c r="E49" s="131"/>
      <c r="F49" s="132"/>
      <c r="G49" s="126"/>
      <c r="H49" s="131"/>
      <c r="I49" s="132"/>
      <c r="J49" s="126"/>
      <c r="K49" s="124"/>
      <c r="L49" s="127"/>
      <c r="M49" s="129"/>
      <c r="N49" s="131"/>
      <c r="O49" s="132"/>
    </row>
    <row r="50" spans="1:15" ht="18" customHeight="1">
      <c r="A50" s="87"/>
      <c r="B50" s="133"/>
      <c r="C50" s="132"/>
      <c r="D50" s="135"/>
      <c r="E50" s="131"/>
      <c r="F50" s="132"/>
      <c r="G50" s="126"/>
      <c r="H50" s="131"/>
      <c r="I50" s="132"/>
      <c r="J50" s="87"/>
      <c r="K50" s="124"/>
      <c r="L50" s="127"/>
      <c r="M50" s="129"/>
      <c r="N50" s="131"/>
      <c r="O50" s="132"/>
    </row>
    <row r="51" spans="1:15" ht="18" customHeight="1">
      <c r="A51" s="87"/>
      <c r="B51" s="133"/>
      <c r="C51" s="132"/>
      <c r="D51" s="87"/>
      <c r="E51" s="131"/>
      <c r="F51" s="132"/>
      <c r="G51" s="87"/>
      <c r="H51" s="131"/>
      <c r="I51" s="132"/>
      <c r="J51" s="87"/>
      <c r="K51" s="375"/>
      <c r="L51" s="127"/>
      <c r="M51" s="129"/>
      <c r="N51" s="131"/>
      <c r="O51" s="132"/>
    </row>
    <row r="52" spans="1:15" ht="18" customHeight="1">
      <c r="A52" s="135"/>
      <c r="B52" s="133"/>
      <c r="C52" s="132"/>
      <c r="D52" s="87"/>
      <c r="E52" s="131"/>
      <c r="F52" s="132"/>
      <c r="G52" s="126"/>
      <c r="H52" s="131"/>
      <c r="I52" s="132"/>
      <c r="J52" s="126"/>
      <c r="K52" s="124"/>
      <c r="L52" s="127"/>
      <c r="M52" s="129"/>
      <c r="N52" s="131"/>
      <c r="O52" s="132"/>
    </row>
    <row r="53" spans="1:15" ht="18" customHeight="1">
      <c r="A53" s="163"/>
      <c r="B53" s="131"/>
      <c r="C53" s="132"/>
      <c r="D53" s="129"/>
      <c r="E53" s="131"/>
      <c r="F53" s="132"/>
      <c r="G53" s="129"/>
      <c r="H53" s="131"/>
      <c r="I53" s="132"/>
      <c r="J53" s="126"/>
      <c r="K53" s="131"/>
      <c r="L53" s="127"/>
      <c r="M53" s="141"/>
      <c r="N53" s="131"/>
      <c r="O53" s="132"/>
    </row>
    <row r="54" spans="1:15" ht="18" customHeight="1">
      <c r="A54" s="134"/>
      <c r="B54" s="131"/>
      <c r="C54" s="132"/>
      <c r="D54" s="129"/>
      <c r="E54" s="131"/>
      <c r="F54" s="132"/>
      <c r="G54" s="129"/>
      <c r="H54" s="131"/>
      <c r="I54" s="132"/>
      <c r="J54" s="164"/>
      <c r="K54" s="140"/>
      <c r="L54" s="127"/>
      <c r="M54" s="129"/>
      <c r="N54" s="131"/>
      <c r="O54" s="132"/>
    </row>
    <row r="55" spans="1:15" ht="18" customHeight="1">
      <c r="A55" s="134"/>
      <c r="B55" s="131"/>
      <c r="C55" s="132"/>
      <c r="D55" s="129"/>
      <c r="E55" s="131"/>
      <c r="F55" s="132"/>
      <c r="G55" s="129"/>
      <c r="H55" s="131"/>
      <c r="I55" s="132"/>
      <c r="J55" s="164"/>
      <c r="K55" s="140"/>
      <c r="L55" s="127"/>
      <c r="M55" s="129"/>
      <c r="N55" s="131"/>
      <c r="O55" s="132"/>
    </row>
    <row r="56" spans="1:15" ht="18" customHeight="1">
      <c r="A56" s="134"/>
      <c r="B56" s="131"/>
      <c r="C56" s="132"/>
      <c r="D56" s="129"/>
      <c r="E56" s="131"/>
      <c r="F56" s="132"/>
      <c r="G56" s="129"/>
      <c r="H56" s="131"/>
      <c r="I56" s="132"/>
      <c r="J56" s="126"/>
      <c r="K56" s="131"/>
      <c r="L56" s="132"/>
      <c r="M56" s="148"/>
      <c r="N56" s="131"/>
      <c r="O56" s="132"/>
    </row>
    <row r="57" spans="1:15" ht="18" customHeight="1">
      <c r="A57" s="134"/>
      <c r="B57" s="131"/>
      <c r="C57" s="132"/>
      <c r="D57" s="129"/>
      <c r="E57" s="131"/>
      <c r="F57" s="132"/>
      <c r="G57" s="129"/>
      <c r="H57" s="131"/>
      <c r="I57" s="132"/>
      <c r="J57" s="128"/>
      <c r="K57" s="131"/>
      <c r="L57" s="147"/>
      <c r="M57" s="148"/>
      <c r="N57" s="131"/>
      <c r="O57" s="132"/>
    </row>
    <row r="58" spans="1:15" ht="18" customHeight="1">
      <c r="A58" s="134"/>
      <c r="B58" s="131"/>
      <c r="C58" s="132"/>
      <c r="D58" s="129"/>
      <c r="E58" s="131"/>
      <c r="F58" s="132"/>
      <c r="G58" s="129"/>
      <c r="H58" s="131"/>
      <c r="I58" s="132"/>
      <c r="J58" s="128"/>
      <c r="K58" s="131"/>
      <c r="L58" s="147"/>
      <c r="M58" s="148"/>
      <c r="N58" s="131"/>
      <c r="O58" s="132"/>
    </row>
    <row r="59" spans="1:15" ht="18" customHeight="1">
      <c r="A59" s="150"/>
      <c r="B59" s="151"/>
      <c r="C59" s="132"/>
      <c r="D59" s="152"/>
      <c r="E59" s="151"/>
      <c r="F59" s="132"/>
      <c r="G59" s="152"/>
      <c r="H59" s="151"/>
      <c r="I59" s="132"/>
      <c r="J59" s="165"/>
      <c r="K59" s="151"/>
      <c r="L59" s="132"/>
      <c r="M59" s="152"/>
      <c r="N59" s="151"/>
      <c r="O59" s="132"/>
    </row>
    <row r="60" spans="1:15" ht="18" customHeight="1" thickBot="1">
      <c r="A60" s="154" t="s">
        <v>30</v>
      </c>
      <c r="B60" s="155">
        <f>SUM(B39:B59)</f>
        <v>5740</v>
      </c>
      <c r="C60" s="156">
        <f>SUM(C39:C59)</f>
        <v>0</v>
      </c>
      <c r="D60" s="154" t="s">
        <v>30</v>
      </c>
      <c r="E60" s="155">
        <f>SUM(E39:E59)</f>
        <v>5110</v>
      </c>
      <c r="F60" s="156">
        <f>SUM(F39:F59)</f>
        <v>0</v>
      </c>
      <c r="G60" s="154" t="s">
        <v>30</v>
      </c>
      <c r="H60" s="155">
        <f>SUM(H39:H59)</f>
        <v>12370</v>
      </c>
      <c r="I60" s="156">
        <f>SUM(I39:I59)</f>
        <v>0</v>
      </c>
      <c r="J60" s="154" t="s">
        <v>30</v>
      </c>
      <c r="K60" s="155">
        <f>SUM(K39:K59)</f>
        <v>19280</v>
      </c>
      <c r="L60" s="156">
        <f>SUM(L39:L59)</f>
        <v>0</v>
      </c>
      <c r="M60" s="154" t="s">
        <v>30</v>
      </c>
      <c r="N60" s="155">
        <f>SUM(N39:N59)</f>
        <v>9580</v>
      </c>
      <c r="O60" s="156">
        <f>SUM(O39:O59)</f>
        <v>0</v>
      </c>
    </row>
    <row r="61" ht="11.25" customHeight="1"/>
    <row r="65" ht="18" customHeight="1"/>
  </sheetData>
  <sheetProtection/>
  <mergeCells count="3">
    <mergeCell ref="K2:L2"/>
    <mergeCell ref="A2:D2"/>
    <mergeCell ref="E2:G2"/>
  </mergeCells>
  <conditionalFormatting sqref="C8 L9:L20 L23 F40:F41 F45 F9:F19">
    <cfRule type="cellIs" priority="21" dxfId="178" operator="greaterThan" stopIfTrue="1">
      <formula>B8</formula>
    </cfRule>
  </conditionalFormatting>
  <conditionalFormatting sqref="F8">
    <cfRule type="cellIs" priority="20" dxfId="178" operator="greaterThan" stopIfTrue="1">
      <formula>E8</formula>
    </cfRule>
  </conditionalFormatting>
  <conditionalFormatting sqref="I8">
    <cfRule type="cellIs" priority="19" dxfId="178" operator="greaterThan" stopIfTrue="1">
      <formula>H8</formula>
    </cfRule>
  </conditionalFormatting>
  <conditionalFormatting sqref="L8">
    <cfRule type="cellIs" priority="18" dxfId="178" operator="greaterThan" stopIfTrue="1">
      <formula>K8</formula>
    </cfRule>
  </conditionalFormatting>
  <conditionalFormatting sqref="O8">
    <cfRule type="cellIs" priority="17" dxfId="178" operator="greaterThan" stopIfTrue="1">
      <formula>N8</formula>
    </cfRule>
  </conditionalFormatting>
  <conditionalFormatting sqref="C9">
    <cfRule type="cellIs" priority="16" dxfId="178" operator="greaterThan" stopIfTrue="1">
      <formula>B9</formula>
    </cfRule>
  </conditionalFormatting>
  <conditionalFormatting sqref="C10:C15">
    <cfRule type="cellIs" priority="15" dxfId="178" operator="greaterThan" stopIfTrue="1">
      <formula>B10</formula>
    </cfRule>
  </conditionalFormatting>
  <conditionalFormatting sqref="I9:I16">
    <cfRule type="cellIs" priority="13" dxfId="178" operator="greaterThan" stopIfTrue="1">
      <formula>H9</formula>
    </cfRule>
  </conditionalFormatting>
  <conditionalFormatting sqref="O9:O12">
    <cfRule type="cellIs" priority="11" dxfId="178" operator="greaterThan" stopIfTrue="1">
      <formula>N9</formula>
    </cfRule>
  </conditionalFormatting>
  <conditionalFormatting sqref="C39">
    <cfRule type="cellIs" priority="10" dxfId="178" operator="greaterThan" stopIfTrue="1">
      <formula>B39</formula>
    </cfRule>
  </conditionalFormatting>
  <conditionalFormatting sqref="F39">
    <cfRule type="cellIs" priority="9" dxfId="178" operator="greaterThan" stopIfTrue="1">
      <formula>E39</formula>
    </cfRule>
  </conditionalFormatting>
  <conditionalFormatting sqref="I39">
    <cfRule type="cellIs" priority="8" dxfId="178" operator="greaterThan" stopIfTrue="1">
      <formula>H39</formula>
    </cfRule>
  </conditionalFormatting>
  <conditionalFormatting sqref="O39">
    <cfRule type="cellIs" priority="6" dxfId="178" operator="greaterThan" stopIfTrue="1">
      <formula>N39</formula>
    </cfRule>
  </conditionalFormatting>
  <conditionalFormatting sqref="C40:C47">
    <cfRule type="cellIs" priority="5" dxfId="178" operator="greaterThan" stopIfTrue="1">
      <formula>B40</formula>
    </cfRule>
  </conditionalFormatting>
  <conditionalFormatting sqref="I40:I44">
    <cfRule type="cellIs" priority="3" dxfId="178" operator="greaterThan" stopIfTrue="1">
      <formula>H40</formula>
    </cfRule>
  </conditionalFormatting>
  <conditionalFormatting sqref="L39:L47">
    <cfRule type="cellIs" priority="2" dxfId="178" operator="greaterThan" stopIfTrue="1">
      <formula>K39</formula>
    </cfRule>
  </conditionalFormatting>
  <conditionalFormatting sqref="O40:O44">
    <cfRule type="cellIs" priority="1" dxfId="178" operator="greaterThan" stopIfTrue="1">
      <formula>N40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="90" zoomScaleNormal="90" workbookViewId="0" topLeftCell="A1">
      <selection activeCell="G22" sqref="G22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8.00390625" style="9" customWidth="1"/>
    <col min="12" max="12" width="9.625" style="9" customWidth="1"/>
    <col min="13" max="13" width="11.625" style="9" customWidth="1"/>
    <col min="14" max="14" width="8.00390625" style="9" customWidth="1"/>
    <col min="15" max="15" width="9.625" style="9" customWidth="1"/>
    <col min="16" max="16" width="2.375" style="9" customWidth="1"/>
    <col min="17" max="17" width="8.75390625" style="9" customWidth="1"/>
    <col min="18" max="16384" width="9.00390625" style="9" customWidth="1"/>
  </cols>
  <sheetData>
    <row r="1" spans="1:15" ht="16.5" customHeight="1">
      <c r="A1" s="89" t="s">
        <v>0</v>
      </c>
      <c r="B1" s="90"/>
      <c r="C1" s="90"/>
      <c r="D1" s="91"/>
      <c r="E1" s="92" t="s">
        <v>1</v>
      </c>
      <c r="F1" s="93"/>
      <c r="G1" s="94"/>
      <c r="H1" s="95" t="s">
        <v>2</v>
      </c>
      <c r="I1" s="96" t="s">
        <v>3</v>
      </c>
      <c r="J1" s="91"/>
      <c r="K1" s="97" t="s">
        <v>4</v>
      </c>
      <c r="L1" s="98"/>
      <c r="M1" s="99"/>
      <c r="N1" s="100"/>
      <c r="O1" s="8"/>
    </row>
    <row r="2" spans="1:15" ht="34.5" customHeight="1" thickBot="1">
      <c r="A2" s="426">
        <f>'東区・博多区'!A2</f>
        <v>0</v>
      </c>
      <c r="B2" s="432"/>
      <c r="C2" s="432"/>
      <c r="D2" s="433"/>
      <c r="E2" s="429" t="str">
        <f>'東区・博多区'!E2</f>
        <v>平成　　　年　　　月　　　日</v>
      </c>
      <c r="F2" s="430"/>
      <c r="G2" s="431"/>
      <c r="H2" s="166">
        <f>'東区・博多区'!H2</f>
        <v>0</v>
      </c>
      <c r="I2" s="102">
        <f>'東区・博多区'!I2</f>
        <v>0</v>
      </c>
      <c r="J2" s="103"/>
      <c r="K2" s="434"/>
      <c r="L2" s="435"/>
      <c r="M2" s="104"/>
      <c r="N2" s="105"/>
      <c r="O2" s="8"/>
    </row>
    <row r="3" spans="13:14" ht="15" customHeight="1" thickBot="1">
      <c r="M3" s="106" t="s">
        <v>232</v>
      </c>
      <c r="N3" s="167"/>
    </row>
    <row r="4" spans="1:15" s="8" customFormat="1" ht="17.25" customHeight="1" thickBot="1">
      <c r="A4" s="343" t="s">
        <v>445</v>
      </c>
      <c r="B4" s="168"/>
      <c r="C4" s="108" t="s">
        <v>195</v>
      </c>
      <c r="D4" s="109" t="s">
        <v>46</v>
      </c>
      <c r="E4" s="159"/>
      <c r="F4" s="111" t="s">
        <v>6</v>
      </c>
      <c r="G4" s="112">
        <f>B27+E27+H27+K27+N27</f>
        <v>46630</v>
      </c>
      <c r="H4" s="160" t="s">
        <v>7</v>
      </c>
      <c r="I4" s="169">
        <f>C27+F27+I27+L27+O27</f>
        <v>0</v>
      </c>
      <c r="J4" s="170"/>
      <c r="K4" s="171" t="s">
        <v>8</v>
      </c>
      <c r="L4" s="172">
        <f>I4+I29</f>
        <v>0</v>
      </c>
      <c r="M4" s="118" t="s">
        <v>233</v>
      </c>
      <c r="N4" s="173"/>
      <c r="O4" s="174"/>
    </row>
    <row r="5" spans="1:15" ht="5.25" customHeight="1" thickBo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8" customHeight="1">
      <c r="A6" s="89" t="s">
        <v>9</v>
      </c>
      <c r="B6" s="90"/>
      <c r="C6" s="119"/>
      <c r="D6" s="96" t="s">
        <v>10</v>
      </c>
      <c r="E6" s="90"/>
      <c r="F6" s="119"/>
      <c r="G6" s="96" t="s">
        <v>11</v>
      </c>
      <c r="H6" s="90"/>
      <c r="I6" s="119"/>
      <c r="J6" s="96" t="s">
        <v>12</v>
      </c>
      <c r="K6" s="90"/>
      <c r="L6" s="119"/>
      <c r="M6" s="96" t="s">
        <v>13</v>
      </c>
      <c r="N6" s="90"/>
      <c r="O6" s="119"/>
    </row>
    <row r="7" spans="1:15" s="8" customFormat="1" ht="15" customHeight="1">
      <c r="A7" s="120" t="s">
        <v>14</v>
      </c>
      <c r="B7" s="121" t="s">
        <v>16</v>
      </c>
      <c r="C7" s="123" t="s">
        <v>237</v>
      </c>
      <c r="D7" s="120" t="s">
        <v>14</v>
      </c>
      <c r="E7" s="121" t="s">
        <v>16</v>
      </c>
      <c r="F7" s="123" t="s">
        <v>237</v>
      </c>
      <c r="G7" s="120" t="s">
        <v>14</v>
      </c>
      <c r="H7" s="121" t="s">
        <v>16</v>
      </c>
      <c r="I7" s="123" t="s">
        <v>237</v>
      </c>
      <c r="J7" s="120" t="s">
        <v>14</v>
      </c>
      <c r="K7" s="121" t="s">
        <v>16</v>
      </c>
      <c r="L7" s="123" t="s">
        <v>237</v>
      </c>
      <c r="M7" s="120" t="s">
        <v>14</v>
      </c>
      <c r="N7" s="121" t="s">
        <v>16</v>
      </c>
      <c r="O7" s="123" t="s">
        <v>237</v>
      </c>
    </row>
    <row r="8" spans="1:15" ht="18" customHeight="1">
      <c r="A8" s="334" t="s">
        <v>47</v>
      </c>
      <c r="B8" s="124">
        <v>1300</v>
      </c>
      <c r="C8" s="125"/>
      <c r="D8" s="335" t="s">
        <v>430</v>
      </c>
      <c r="E8" s="124">
        <v>140</v>
      </c>
      <c r="F8" s="125"/>
      <c r="G8" s="87" t="s">
        <v>47</v>
      </c>
      <c r="H8" s="124">
        <v>1600</v>
      </c>
      <c r="I8" s="125"/>
      <c r="J8" s="87" t="s">
        <v>48</v>
      </c>
      <c r="K8" s="124">
        <v>3610</v>
      </c>
      <c r="L8" s="125"/>
      <c r="M8" s="87" t="s">
        <v>48</v>
      </c>
      <c r="N8" s="124">
        <v>2400</v>
      </c>
      <c r="O8" s="125"/>
    </row>
    <row r="9" spans="1:15" ht="18" customHeight="1">
      <c r="A9" s="334" t="s">
        <v>49</v>
      </c>
      <c r="B9" s="124">
        <v>810</v>
      </c>
      <c r="C9" s="127"/>
      <c r="D9" s="335" t="s">
        <v>431</v>
      </c>
      <c r="E9" s="124">
        <v>590</v>
      </c>
      <c r="F9" s="127"/>
      <c r="G9" s="87" t="s">
        <v>51</v>
      </c>
      <c r="H9" s="124">
        <v>860</v>
      </c>
      <c r="I9" s="127"/>
      <c r="J9" s="87" t="s">
        <v>53</v>
      </c>
      <c r="K9" s="124">
        <v>2610</v>
      </c>
      <c r="L9" s="127"/>
      <c r="M9" s="87" t="s">
        <v>49</v>
      </c>
      <c r="N9" s="124">
        <v>2600</v>
      </c>
      <c r="O9" s="127"/>
    </row>
    <row r="10" spans="1:15" ht="18" customHeight="1">
      <c r="A10" s="334" t="s">
        <v>290</v>
      </c>
      <c r="B10" s="124">
        <v>2050</v>
      </c>
      <c r="C10" s="127"/>
      <c r="D10" s="337" t="s">
        <v>432</v>
      </c>
      <c r="E10" s="131">
        <v>200</v>
      </c>
      <c r="F10" s="127"/>
      <c r="G10" s="126" t="s">
        <v>306</v>
      </c>
      <c r="H10" s="124">
        <v>1910</v>
      </c>
      <c r="I10" s="127"/>
      <c r="J10" s="87" t="s">
        <v>56</v>
      </c>
      <c r="K10" s="124">
        <v>1300</v>
      </c>
      <c r="L10" s="127"/>
      <c r="M10" s="87" t="s">
        <v>207</v>
      </c>
      <c r="N10" s="124">
        <v>3100</v>
      </c>
      <c r="O10" s="127"/>
    </row>
    <row r="11" spans="1:15" ht="18" customHeight="1">
      <c r="A11" s="334" t="s">
        <v>56</v>
      </c>
      <c r="B11" s="124">
        <v>560</v>
      </c>
      <c r="C11" s="127"/>
      <c r="D11" s="87" t="s">
        <v>333</v>
      </c>
      <c r="E11" s="124">
        <v>800</v>
      </c>
      <c r="F11" s="127"/>
      <c r="G11" s="87" t="s">
        <v>307</v>
      </c>
      <c r="H11" s="124">
        <v>2660</v>
      </c>
      <c r="I11" s="127"/>
      <c r="J11" s="126" t="s">
        <v>55</v>
      </c>
      <c r="K11" s="124">
        <v>1800</v>
      </c>
      <c r="L11" s="127"/>
      <c r="M11" s="87"/>
      <c r="N11" s="130"/>
      <c r="O11" s="127"/>
    </row>
    <row r="12" spans="1:15" ht="18" customHeight="1">
      <c r="A12" s="334" t="s">
        <v>284</v>
      </c>
      <c r="B12" s="124">
        <v>840</v>
      </c>
      <c r="C12" s="127"/>
      <c r="D12" s="337" t="s">
        <v>433</v>
      </c>
      <c r="E12" s="124">
        <v>600</v>
      </c>
      <c r="F12" s="127"/>
      <c r="G12" s="126" t="s">
        <v>53</v>
      </c>
      <c r="H12" s="124">
        <v>2010</v>
      </c>
      <c r="I12" s="127"/>
      <c r="J12" s="87" t="s">
        <v>49</v>
      </c>
      <c r="K12" s="124">
        <v>1880</v>
      </c>
      <c r="L12" s="127"/>
      <c r="M12" s="87"/>
      <c r="N12" s="131"/>
      <c r="O12" s="132"/>
    </row>
    <row r="13" spans="1:15" ht="18" customHeight="1">
      <c r="A13" s="87"/>
      <c r="B13" s="124"/>
      <c r="C13" s="127"/>
      <c r="D13" s="87" t="s">
        <v>423</v>
      </c>
      <c r="E13" s="124">
        <v>760</v>
      </c>
      <c r="F13" s="127"/>
      <c r="G13" s="87"/>
      <c r="H13" s="124"/>
      <c r="I13" s="127"/>
      <c r="J13" s="126" t="s">
        <v>47</v>
      </c>
      <c r="K13" s="124">
        <v>720</v>
      </c>
      <c r="L13" s="127"/>
      <c r="M13" s="129"/>
      <c r="N13" s="131"/>
      <c r="O13" s="132"/>
    </row>
    <row r="14" spans="1:15" ht="18" customHeight="1">
      <c r="A14" s="87"/>
      <c r="B14" s="133"/>
      <c r="C14" s="132"/>
      <c r="D14" s="337" t="s">
        <v>434</v>
      </c>
      <c r="E14" s="124">
        <v>510</v>
      </c>
      <c r="F14" s="127"/>
      <c r="G14" s="87"/>
      <c r="H14" s="124"/>
      <c r="I14" s="127"/>
      <c r="J14" s="87" t="s">
        <v>52</v>
      </c>
      <c r="K14" s="124">
        <v>1440</v>
      </c>
      <c r="L14" s="127"/>
      <c r="M14" s="129"/>
      <c r="N14" s="131"/>
      <c r="O14" s="132"/>
    </row>
    <row r="15" spans="1:15" ht="18" customHeight="1">
      <c r="A15" s="87"/>
      <c r="B15" s="133"/>
      <c r="C15" s="132"/>
      <c r="D15" s="337" t="s">
        <v>435</v>
      </c>
      <c r="E15" s="131">
        <v>580</v>
      </c>
      <c r="F15" s="127"/>
      <c r="G15" s="87"/>
      <c r="H15" s="178"/>
      <c r="I15" s="132"/>
      <c r="J15" s="87" t="s">
        <v>248</v>
      </c>
      <c r="K15" s="124">
        <v>670</v>
      </c>
      <c r="L15" s="127"/>
      <c r="M15" s="129"/>
      <c r="N15" s="131"/>
      <c r="O15" s="132"/>
    </row>
    <row r="16" spans="1:15" ht="18" customHeight="1">
      <c r="A16" s="334"/>
      <c r="B16" s="133"/>
      <c r="C16" s="132"/>
      <c r="D16" s="87" t="s">
        <v>424</v>
      </c>
      <c r="E16" s="131">
        <v>1000</v>
      </c>
      <c r="F16" s="132"/>
      <c r="G16" s="180"/>
      <c r="H16" s="181"/>
      <c r="I16" s="137"/>
      <c r="J16" s="126" t="s">
        <v>50</v>
      </c>
      <c r="K16" s="124">
        <v>1470</v>
      </c>
      <c r="L16" s="127"/>
      <c r="M16" s="129"/>
      <c r="N16" s="131"/>
      <c r="O16" s="132"/>
    </row>
    <row r="17" spans="1:15" ht="18" customHeight="1">
      <c r="A17" s="87"/>
      <c r="B17" s="133"/>
      <c r="C17" s="132"/>
      <c r="D17" s="337" t="s">
        <v>392</v>
      </c>
      <c r="E17" s="131">
        <v>540</v>
      </c>
      <c r="F17" s="127"/>
      <c r="G17" s="182"/>
      <c r="H17" s="183"/>
      <c r="I17" s="184"/>
      <c r="J17" s="126" t="s">
        <v>54</v>
      </c>
      <c r="K17" s="124">
        <v>610</v>
      </c>
      <c r="L17" s="127"/>
      <c r="M17" s="129"/>
      <c r="N17" s="131"/>
      <c r="O17" s="132"/>
    </row>
    <row r="18" spans="1:15" ht="18" customHeight="1">
      <c r="A18" s="135"/>
      <c r="B18" s="133"/>
      <c r="C18" s="132"/>
      <c r="D18" s="87"/>
      <c r="E18" s="131"/>
      <c r="F18" s="132"/>
      <c r="G18" s="87"/>
      <c r="H18" s="178"/>
      <c r="I18" s="132"/>
      <c r="J18" s="126" t="s">
        <v>57</v>
      </c>
      <c r="K18" s="124">
        <v>2100</v>
      </c>
      <c r="L18" s="127"/>
      <c r="M18" s="129"/>
      <c r="N18" s="131"/>
      <c r="O18" s="132"/>
    </row>
    <row r="19" spans="1:15" ht="18" customHeight="1">
      <c r="A19" s="87"/>
      <c r="B19" s="133"/>
      <c r="C19" s="132"/>
      <c r="D19" s="185"/>
      <c r="E19" s="183"/>
      <c r="F19" s="184"/>
      <c r="G19" s="87"/>
      <c r="H19" s="178"/>
      <c r="I19" s="132"/>
      <c r="J19" s="372"/>
      <c r="K19" s="124"/>
      <c r="L19" s="127"/>
      <c r="M19" s="129"/>
      <c r="N19" s="131"/>
      <c r="O19" s="132"/>
    </row>
    <row r="20" spans="1:15" ht="18" customHeight="1">
      <c r="A20" s="135"/>
      <c r="B20" s="133"/>
      <c r="C20" s="132"/>
      <c r="D20" s="142"/>
      <c r="E20" s="187"/>
      <c r="F20" s="188"/>
      <c r="G20" s="134"/>
      <c r="H20" s="178"/>
      <c r="I20" s="132"/>
      <c r="J20" s="87"/>
      <c r="K20" s="131"/>
      <c r="L20" s="132"/>
      <c r="M20" s="129"/>
      <c r="N20" s="131"/>
      <c r="O20" s="132"/>
    </row>
    <row r="21" spans="1:15" ht="18" customHeight="1">
      <c r="A21" s="180"/>
      <c r="B21" s="133"/>
      <c r="C21" s="132"/>
      <c r="D21" s="87"/>
      <c r="E21" s="131"/>
      <c r="F21" s="132"/>
      <c r="G21" s="190"/>
      <c r="H21" s="131"/>
      <c r="I21" s="132"/>
      <c r="J21" s="87"/>
      <c r="K21" s="124"/>
      <c r="L21" s="127"/>
      <c r="M21" s="129"/>
      <c r="N21" s="131"/>
      <c r="O21" s="132"/>
    </row>
    <row r="22" spans="1:15" ht="18" customHeight="1">
      <c r="A22" s="134"/>
      <c r="B22" s="131"/>
      <c r="C22" s="132"/>
      <c r="D22" s="129"/>
      <c r="E22" s="131"/>
      <c r="F22" s="132"/>
      <c r="G22" s="134"/>
      <c r="H22" s="131"/>
      <c r="I22" s="132"/>
      <c r="J22" s="87"/>
      <c r="K22" s="131"/>
      <c r="L22" s="132"/>
      <c r="M22" s="129"/>
      <c r="N22" s="131"/>
      <c r="O22" s="132"/>
    </row>
    <row r="23" spans="1:15" ht="18" customHeight="1">
      <c r="A23" s="134"/>
      <c r="B23" s="131"/>
      <c r="C23" s="132"/>
      <c r="D23" s="129"/>
      <c r="E23" s="131"/>
      <c r="F23" s="132"/>
      <c r="G23" s="129"/>
      <c r="H23" s="131"/>
      <c r="I23" s="132"/>
      <c r="J23" s="180"/>
      <c r="K23" s="140"/>
      <c r="L23" s="137"/>
      <c r="M23" s="129"/>
      <c r="N23" s="131"/>
      <c r="O23" s="132"/>
    </row>
    <row r="24" spans="1:15" ht="18" customHeight="1">
      <c r="A24" s="134"/>
      <c r="B24" s="131"/>
      <c r="C24" s="132"/>
      <c r="D24" s="87"/>
      <c r="E24" s="131"/>
      <c r="F24" s="132"/>
      <c r="G24" s="152"/>
      <c r="H24" s="151"/>
      <c r="I24" s="132"/>
      <c r="J24" s="191"/>
      <c r="K24" s="140"/>
      <c r="L24" s="137"/>
      <c r="M24" s="129"/>
      <c r="N24" s="131"/>
      <c r="O24" s="132"/>
    </row>
    <row r="25" spans="1:15" ht="18" customHeight="1">
      <c r="A25" s="134"/>
      <c r="B25" s="131"/>
      <c r="C25" s="132"/>
      <c r="D25" s="129"/>
      <c r="E25" s="131"/>
      <c r="F25" s="132"/>
      <c r="G25" s="190"/>
      <c r="H25" s="192"/>
      <c r="I25" s="132"/>
      <c r="J25" s="180"/>
      <c r="K25" s="131"/>
      <c r="L25" s="132"/>
      <c r="M25" s="129"/>
      <c r="N25" s="131"/>
      <c r="O25" s="132"/>
    </row>
    <row r="26" spans="1:15" ht="18" customHeight="1">
      <c r="A26" s="150"/>
      <c r="B26" s="151"/>
      <c r="C26" s="132"/>
      <c r="D26" s="152"/>
      <c r="E26" s="151"/>
      <c r="F26" s="132"/>
      <c r="G26" s="152"/>
      <c r="H26" s="151"/>
      <c r="I26" s="132"/>
      <c r="J26" s="153"/>
      <c r="K26" s="151"/>
      <c r="L26" s="132"/>
      <c r="M26" s="152"/>
      <c r="N26" s="151"/>
      <c r="O26" s="132"/>
    </row>
    <row r="27" spans="1:15" ht="18" customHeight="1" thickBot="1">
      <c r="A27" s="154" t="s">
        <v>30</v>
      </c>
      <c r="B27" s="155">
        <f>SUM(B8:B26)</f>
        <v>5560</v>
      </c>
      <c r="C27" s="193">
        <f>SUM(C8:C26)</f>
        <v>0</v>
      </c>
      <c r="D27" s="154" t="s">
        <v>30</v>
      </c>
      <c r="E27" s="155">
        <f>SUM(E8:E26)</f>
        <v>5720</v>
      </c>
      <c r="F27" s="193">
        <f>SUM(F8:F26)</f>
        <v>0</v>
      </c>
      <c r="G27" s="154" t="s">
        <v>30</v>
      </c>
      <c r="H27" s="155">
        <f>SUM(H8:H26)</f>
        <v>9040</v>
      </c>
      <c r="I27" s="193">
        <f>SUM(I8:I26)</f>
        <v>0</v>
      </c>
      <c r="J27" s="154" t="s">
        <v>30</v>
      </c>
      <c r="K27" s="155">
        <f>SUM(K8:K26)</f>
        <v>18210</v>
      </c>
      <c r="L27" s="193">
        <f>SUM(L8:L26)</f>
        <v>0</v>
      </c>
      <c r="M27" s="154" t="s">
        <v>30</v>
      </c>
      <c r="N27" s="155">
        <f>SUM(N8:N26)</f>
        <v>8100</v>
      </c>
      <c r="O27" s="193">
        <f>SUM(O8:O26)</f>
        <v>0</v>
      </c>
    </row>
    <row r="28" spans="7:13" ht="15" customHeight="1" thickBot="1">
      <c r="G28" s="194"/>
      <c r="H28" s="195"/>
      <c r="I28" s="196"/>
      <c r="M28" s="157"/>
    </row>
    <row r="29" spans="1:15" s="8" customFormat="1" ht="17.25" customHeight="1" thickBot="1">
      <c r="A29" s="343" t="s">
        <v>445</v>
      </c>
      <c r="B29" s="168"/>
      <c r="C29" s="108" t="s">
        <v>180</v>
      </c>
      <c r="D29" s="109" t="s">
        <v>58</v>
      </c>
      <c r="E29" s="159"/>
      <c r="F29" s="111" t="s">
        <v>6</v>
      </c>
      <c r="G29" s="112">
        <f>B52+E52+H52+K52+N52</f>
        <v>49340</v>
      </c>
      <c r="H29" s="160" t="s">
        <v>7</v>
      </c>
      <c r="I29" s="169">
        <f>C52+F52+I52+L52+O52</f>
        <v>0</v>
      </c>
      <c r="J29" s="1"/>
      <c r="K29" s="197"/>
      <c r="L29" s="198"/>
      <c r="M29" s="199"/>
      <c r="N29" s="174"/>
      <c r="O29" s="174"/>
    </row>
    <row r="30" spans="1:15" ht="5.25" customHeight="1" thickBo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ht="18" customHeight="1">
      <c r="A31" s="89" t="s">
        <v>9</v>
      </c>
      <c r="B31" s="90"/>
      <c r="C31" s="119"/>
      <c r="D31" s="96" t="s">
        <v>10</v>
      </c>
      <c r="E31" s="90"/>
      <c r="F31" s="119"/>
      <c r="G31" s="96" t="s">
        <v>11</v>
      </c>
      <c r="H31" s="90"/>
      <c r="I31" s="119"/>
      <c r="J31" s="96" t="s">
        <v>12</v>
      </c>
      <c r="K31" s="90"/>
      <c r="L31" s="119"/>
      <c r="M31" s="96" t="s">
        <v>13</v>
      </c>
      <c r="N31" s="90"/>
      <c r="O31" s="119"/>
    </row>
    <row r="32" spans="1:15" s="8" customFormat="1" ht="15" customHeight="1">
      <c r="A32" s="120" t="s">
        <v>14</v>
      </c>
      <c r="B32" s="121" t="s">
        <v>16</v>
      </c>
      <c r="C32" s="123" t="s">
        <v>237</v>
      </c>
      <c r="D32" s="120" t="s">
        <v>14</v>
      </c>
      <c r="E32" s="121" t="s">
        <v>16</v>
      </c>
      <c r="F32" s="123" t="s">
        <v>237</v>
      </c>
      <c r="G32" s="120" t="s">
        <v>14</v>
      </c>
      <c r="H32" s="121" t="s">
        <v>16</v>
      </c>
      <c r="I32" s="123" t="s">
        <v>237</v>
      </c>
      <c r="J32" s="120" t="s">
        <v>14</v>
      </c>
      <c r="K32" s="121" t="s">
        <v>16</v>
      </c>
      <c r="L32" s="123" t="s">
        <v>237</v>
      </c>
      <c r="M32" s="120" t="s">
        <v>14</v>
      </c>
      <c r="N32" s="121" t="s">
        <v>16</v>
      </c>
      <c r="O32" s="123" t="s">
        <v>237</v>
      </c>
    </row>
    <row r="33" spans="1:15" ht="18" customHeight="1">
      <c r="A33" s="335" t="s">
        <v>378</v>
      </c>
      <c r="B33" s="124">
        <v>2700</v>
      </c>
      <c r="C33" s="125"/>
      <c r="D33" s="87" t="s">
        <v>59</v>
      </c>
      <c r="E33" s="124">
        <v>5130</v>
      </c>
      <c r="F33" s="125"/>
      <c r="G33" s="335" t="s">
        <v>404</v>
      </c>
      <c r="H33" s="124">
        <v>3100</v>
      </c>
      <c r="I33" s="125"/>
      <c r="J33" s="87" t="s">
        <v>60</v>
      </c>
      <c r="K33" s="124">
        <v>3200</v>
      </c>
      <c r="L33" s="125"/>
      <c r="M33" s="335" t="s">
        <v>379</v>
      </c>
      <c r="N33" s="393">
        <v>2430</v>
      </c>
      <c r="O33" s="407"/>
    </row>
    <row r="34" spans="1:15" ht="18" customHeight="1">
      <c r="A34" s="87" t="s">
        <v>63</v>
      </c>
      <c r="B34" s="124">
        <v>1160</v>
      </c>
      <c r="C34" s="127"/>
      <c r="D34" s="87" t="s">
        <v>286</v>
      </c>
      <c r="E34" s="124">
        <v>1000</v>
      </c>
      <c r="F34" s="127"/>
      <c r="G34" s="87" t="s">
        <v>308</v>
      </c>
      <c r="H34" s="124">
        <v>1480</v>
      </c>
      <c r="I34" s="127"/>
      <c r="J34" s="162" t="s">
        <v>285</v>
      </c>
      <c r="K34" s="124">
        <v>2570</v>
      </c>
      <c r="L34" s="127"/>
      <c r="M34" s="403" t="s">
        <v>415</v>
      </c>
      <c r="N34" s="400">
        <v>1020</v>
      </c>
      <c r="O34" s="402"/>
    </row>
    <row r="35" spans="1:15" ht="18" customHeight="1">
      <c r="A35" s="87" t="s">
        <v>62</v>
      </c>
      <c r="B35" s="124">
        <v>510</v>
      </c>
      <c r="C35" s="127"/>
      <c r="D35" s="370" t="s">
        <v>325</v>
      </c>
      <c r="E35" s="131">
        <v>2150</v>
      </c>
      <c r="F35" s="387"/>
      <c r="G35" s="87" t="s">
        <v>309</v>
      </c>
      <c r="H35" s="124">
        <v>920</v>
      </c>
      <c r="I35" s="127"/>
      <c r="J35" s="87" t="s">
        <v>379</v>
      </c>
      <c r="K35" s="124">
        <v>5200</v>
      </c>
      <c r="L35" s="127"/>
      <c r="M35" s="126" t="s">
        <v>416</v>
      </c>
      <c r="N35" s="400">
        <v>10</v>
      </c>
      <c r="O35" s="402"/>
    </row>
    <row r="36" spans="1:15" ht="18" customHeight="1">
      <c r="A36" s="87" t="s">
        <v>60</v>
      </c>
      <c r="B36" s="124">
        <v>520</v>
      </c>
      <c r="C36" s="127"/>
      <c r="D36" s="87" t="s">
        <v>409</v>
      </c>
      <c r="E36" s="131">
        <v>50</v>
      </c>
      <c r="F36" s="387"/>
      <c r="G36" s="189" t="s">
        <v>325</v>
      </c>
      <c r="H36" s="124">
        <v>1840</v>
      </c>
      <c r="I36" s="127"/>
      <c r="J36" s="87" t="s">
        <v>380</v>
      </c>
      <c r="K36" s="124">
        <v>2650</v>
      </c>
      <c r="L36" s="127"/>
      <c r="M36" s="129"/>
      <c r="N36" s="400"/>
      <c r="O36" s="402"/>
    </row>
    <row r="37" spans="1:15" ht="18" customHeight="1">
      <c r="A37" s="87"/>
      <c r="B37" s="133"/>
      <c r="C37" s="132"/>
      <c r="D37" s="87"/>
      <c r="E37" s="131"/>
      <c r="F37" s="386"/>
      <c r="G37" s="87" t="s">
        <v>384</v>
      </c>
      <c r="H37" s="124">
        <v>1110</v>
      </c>
      <c r="I37" s="127"/>
      <c r="J37" s="87" t="s">
        <v>381</v>
      </c>
      <c r="K37" s="124">
        <v>1160</v>
      </c>
      <c r="L37" s="127"/>
      <c r="M37" s="398"/>
      <c r="N37" s="400"/>
      <c r="O37" s="402"/>
    </row>
    <row r="38" spans="1:15" ht="18" customHeight="1">
      <c r="A38" s="87"/>
      <c r="B38" s="133"/>
      <c r="C38" s="132"/>
      <c r="D38" s="398"/>
      <c r="E38" s="131"/>
      <c r="F38" s="387"/>
      <c r="G38" s="370"/>
      <c r="H38" s="124"/>
      <c r="I38" s="127"/>
      <c r="J38" s="87" t="s">
        <v>61</v>
      </c>
      <c r="K38" s="124">
        <v>1360</v>
      </c>
      <c r="L38" s="127"/>
      <c r="M38" s="87"/>
      <c r="N38" s="393"/>
      <c r="O38" s="391"/>
    </row>
    <row r="39" spans="1:15" ht="18" customHeight="1">
      <c r="A39" s="87"/>
      <c r="B39" s="133"/>
      <c r="C39" s="132"/>
      <c r="D39" s="87"/>
      <c r="E39" s="393"/>
      <c r="F39" s="386"/>
      <c r="G39" s="87"/>
      <c r="H39" s="131"/>
      <c r="I39" s="132"/>
      <c r="J39" s="409" t="s">
        <v>324</v>
      </c>
      <c r="K39" s="124">
        <v>2770</v>
      </c>
      <c r="L39" s="127"/>
      <c r="M39" s="87"/>
      <c r="N39" s="393"/>
      <c r="O39" s="391"/>
    </row>
    <row r="40" spans="1:15" ht="18" customHeight="1">
      <c r="A40" s="135"/>
      <c r="B40" s="133"/>
      <c r="C40" s="132"/>
      <c r="D40" s="87"/>
      <c r="E40" s="393"/>
      <c r="F40" s="386"/>
      <c r="G40" s="126"/>
      <c r="H40" s="131"/>
      <c r="I40" s="132"/>
      <c r="J40" s="87" t="s">
        <v>64</v>
      </c>
      <c r="K40" s="124">
        <v>2100</v>
      </c>
      <c r="L40" s="127"/>
      <c r="M40" s="87"/>
      <c r="N40" s="400"/>
      <c r="O40" s="402"/>
    </row>
    <row r="41" spans="1:15" ht="18" customHeight="1">
      <c r="A41" s="87"/>
      <c r="B41" s="133"/>
      <c r="C41" s="132"/>
      <c r="D41" s="126"/>
      <c r="E41" s="131"/>
      <c r="F41" s="387"/>
      <c r="G41" s="370"/>
      <c r="H41" s="124"/>
      <c r="I41" s="127"/>
      <c r="J41" s="87" t="s">
        <v>63</v>
      </c>
      <c r="K41" s="124">
        <v>2050</v>
      </c>
      <c r="L41" s="127"/>
      <c r="M41" s="397"/>
      <c r="N41" s="400"/>
      <c r="O41" s="402"/>
    </row>
    <row r="42" spans="1:15" ht="18" customHeight="1">
      <c r="A42" s="135"/>
      <c r="B42" s="133"/>
      <c r="C42" s="132"/>
      <c r="D42" s="397"/>
      <c r="E42" s="131"/>
      <c r="F42" s="387"/>
      <c r="G42" s="162"/>
      <c r="H42" s="124"/>
      <c r="I42" s="127"/>
      <c r="J42" s="126" t="s">
        <v>65</v>
      </c>
      <c r="K42" s="124">
        <v>1150</v>
      </c>
      <c r="L42" s="127"/>
      <c r="M42" s="397"/>
      <c r="N42" s="400"/>
      <c r="O42" s="402"/>
    </row>
    <row r="43" spans="1:15" ht="18" customHeight="1">
      <c r="A43" s="87"/>
      <c r="B43" s="133"/>
      <c r="C43" s="132"/>
      <c r="D43" s="397"/>
      <c r="E43" s="131"/>
      <c r="F43" s="387"/>
      <c r="G43" s="336"/>
      <c r="H43" s="338"/>
      <c r="I43" s="339"/>
      <c r="J43" s="126"/>
      <c r="K43" s="130"/>
      <c r="L43" s="127"/>
      <c r="M43" s="129"/>
      <c r="N43" s="400"/>
      <c r="O43" s="402"/>
    </row>
    <row r="44" spans="1:15" ht="18" customHeight="1">
      <c r="A44" s="87"/>
      <c r="B44" s="133"/>
      <c r="C44" s="132"/>
      <c r="D44" s="87"/>
      <c r="E44" s="131"/>
      <c r="F44" s="387"/>
      <c r="G44" s="340"/>
      <c r="H44" s="338"/>
      <c r="I44" s="339"/>
      <c r="J44" s="370"/>
      <c r="K44" s="124"/>
      <c r="L44" s="127"/>
      <c r="M44" s="129"/>
      <c r="N44" s="400"/>
      <c r="O44" s="402"/>
    </row>
    <row r="45" spans="1:15" ht="18" customHeight="1">
      <c r="A45" s="87"/>
      <c r="B45" s="133"/>
      <c r="C45" s="132"/>
      <c r="D45" s="129"/>
      <c r="E45" s="131"/>
      <c r="F45" s="132"/>
      <c r="G45" s="129"/>
      <c r="H45" s="131"/>
      <c r="I45" s="132"/>
      <c r="J45" s="370"/>
      <c r="K45" s="124"/>
      <c r="L45" s="127"/>
      <c r="M45" s="129"/>
      <c r="N45" s="400"/>
      <c r="O45" s="402"/>
    </row>
    <row r="46" spans="1:15" ht="18" customHeight="1">
      <c r="A46" s="87"/>
      <c r="B46" s="133"/>
      <c r="C46" s="132"/>
      <c r="D46" s="87"/>
      <c r="E46" s="131"/>
      <c r="F46" s="132"/>
      <c r="G46" s="126"/>
      <c r="H46" s="131"/>
      <c r="I46" s="132"/>
      <c r="J46" s="126"/>
      <c r="K46" s="131"/>
      <c r="L46" s="132"/>
      <c r="M46" s="129"/>
      <c r="N46" s="400"/>
      <c r="O46" s="402"/>
    </row>
    <row r="47" spans="1:15" ht="18" customHeight="1">
      <c r="A47" s="134"/>
      <c r="B47" s="131"/>
      <c r="C47" s="132"/>
      <c r="D47" s="129"/>
      <c r="E47" s="131"/>
      <c r="F47" s="132"/>
      <c r="G47" s="129"/>
      <c r="H47" s="131"/>
      <c r="I47" s="132"/>
      <c r="J47" s="126"/>
      <c r="K47" s="131"/>
      <c r="L47" s="132"/>
      <c r="M47" s="129"/>
      <c r="N47" s="400"/>
      <c r="O47" s="402"/>
    </row>
    <row r="48" spans="1:15" ht="18" customHeight="1">
      <c r="A48" s="134"/>
      <c r="B48" s="131"/>
      <c r="C48" s="132"/>
      <c r="D48" s="129"/>
      <c r="E48" s="131"/>
      <c r="F48" s="132"/>
      <c r="G48" s="129"/>
      <c r="H48" s="131"/>
      <c r="I48" s="132"/>
      <c r="J48" s="200"/>
      <c r="K48" s="131"/>
      <c r="L48" s="147"/>
      <c r="M48" s="129"/>
      <c r="N48" s="400"/>
      <c r="O48" s="402"/>
    </row>
    <row r="49" spans="1:15" ht="18" customHeight="1">
      <c r="A49" s="134"/>
      <c r="B49" s="131"/>
      <c r="C49" s="132"/>
      <c r="D49" s="129"/>
      <c r="E49" s="131"/>
      <c r="F49" s="132"/>
      <c r="G49" s="129"/>
      <c r="H49" s="131"/>
      <c r="I49" s="132"/>
      <c r="J49" s="201"/>
      <c r="K49" s="131"/>
      <c r="L49" s="147"/>
      <c r="M49" s="129"/>
      <c r="N49" s="400"/>
      <c r="O49" s="402"/>
    </row>
    <row r="50" spans="1:15" ht="18" customHeight="1">
      <c r="A50" s="134"/>
      <c r="B50" s="131"/>
      <c r="C50" s="132"/>
      <c r="D50" s="129"/>
      <c r="E50" s="131"/>
      <c r="F50" s="132"/>
      <c r="G50" s="129"/>
      <c r="H50" s="131"/>
      <c r="I50" s="132"/>
      <c r="J50" s="126"/>
      <c r="K50" s="131"/>
      <c r="L50" s="132"/>
      <c r="M50" s="129"/>
      <c r="N50" s="400"/>
      <c r="O50" s="402"/>
    </row>
    <row r="51" spans="1:15" ht="18" customHeight="1">
      <c r="A51" s="150"/>
      <c r="B51" s="151"/>
      <c r="C51" s="132"/>
      <c r="D51" s="152"/>
      <c r="E51" s="151"/>
      <c r="F51" s="132"/>
      <c r="G51" s="152"/>
      <c r="H51" s="151"/>
      <c r="I51" s="132"/>
      <c r="J51" s="153"/>
      <c r="K51" s="151"/>
      <c r="L51" s="132"/>
      <c r="M51" s="152"/>
      <c r="N51" s="396"/>
      <c r="O51" s="408"/>
    </row>
    <row r="52" spans="1:15" ht="18" customHeight="1" thickBot="1">
      <c r="A52" s="154" t="s">
        <v>30</v>
      </c>
      <c r="B52" s="155">
        <f>SUM(B33:B51)</f>
        <v>4890</v>
      </c>
      <c r="C52" s="193">
        <f>SUM(C33:C51)</f>
        <v>0</v>
      </c>
      <c r="D52" s="154" t="s">
        <v>30</v>
      </c>
      <c r="E52" s="155">
        <f>SUM(E33:E51)</f>
        <v>8330</v>
      </c>
      <c r="F52" s="193">
        <f>SUM(F33:F51)</f>
        <v>0</v>
      </c>
      <c r="G52" s="154" t="s">
        <v>30</v>
      </c>
      <c r="H52" s="155">
        <f>SUM(H33:H51)</f>
        <v>8450</v>
      </c>
      <c r="I52" s="193">
        <f>SUM(I33:I51)</f>
        <v>0</v>
      </c>
      <c r="J52" s="154" t="s">
        <v>30</v>
      </c>
      <c r="K52" s="155">
        <f>SUM(K33:K51)</f>
        <v>24210</v>
      </c>
      <c r="L52" s="193">
        <f>SUM(L33:L51)</f>
        <v>0</v>
      </c>
      <c r="M52" s="154" t="s">
        <v>30</v>
      </c>
      <c r="N52" s="155">
        <f>SUM(N33:N51)</f>
        <v>3460</v>
      </c>
      <c r="O52" s="193">
        <f>SUM(O33:O51)</f>
        <v>0</v>
      </c>
    </row>
    <row r="53" ht="11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3">
    <mergeCell ref="A2:D2"/>
    <mergeCell ref="E2:G2"/>
    <mergeCell ref="K2:L2"/>
  </mergeCells>
  <conditionalFormatting sqref="C8 F39:F40 F34 F37 F11:F15 F17">
    <cfRule type="cellIs" priority="20" dxfId="178" operator="greaterThan" stopIfTrue="1">
      <formula>B8</formula>
    </cfRule>
  </conditionalFormatting>
  <conditionalFormatting sqref="F8">
    <cfRule type="cellIs" priority="19" dxfId="178" operator="greaterThan" stopIfTrue="1">
      <formula>E8</formula>
    </cfRule>
  </conditionalFormatting>
  <conditionalFormatting sqref="I8">
    <cfRule type="cellIs" priority="18" dxfId="178" operator="greaterThan" stopIfTrue="1">
      <formula>H8</formula>
    </cfRule>
  </conditionalFormatting>
  <conditionalFormatting sqref="L8">
    <cfRule type="cellIs" priority="17" dxfId="178" operator="greaterThan" stopIfTrue="1">
      <formula>K8</formula>
    </cfRule>
  </conditionalFormatting>
  <conditionalFormatting sqref="O8">
    <cfRule type="cellIs" priority="16" dxfId="178" operator="greaterThan" stopIfTrue="1">
      <formula>N8</formula>
    </cfRule>
  </conditionalFormatting>
  <conditionalFormatting sqref="C33">
    <cfRule type="cellIs" priority="15" dxfId="178" operator="greaterThan" stopIfTrue="1">
      <formula>B33</formula>
    </cfRule>
  </conditionalFormatting>
  <conditionalFormatting sqref="F33">
    <cfRule type="cellIs" priority="14" dxfId="178" operator="greaterThan" stopIfTrue="1">
      <formula>E33</formula>
    </cfRule>
  </conditionalFormatting>
  <conditionalFormatting sqref="I33">
    <cfRule type="cellIs" priority="13" dxfId="178" operator="greaterThan" stopIfTrue="1">
      <formula>H33</formula>
    </cfRule>
  </conditionalFormatting>
  <conditionalFormatting sqref="L33">
    <cfRule type="cellIs" priority="12" dxfId="178" operator="greaterThan" stopIfTrue="1">
      <formula>K33</formula>
    </cfRule>
  </conditionalFormatting>
  <conditionalFormatting sqref="O33">
    <cfRule type="cellIs" priority="11" dxfId="178" operator="greaterThan" stopIfTrue="1">
      <formula>N33</formula>
    </cfRule>
  </conditionalFormatting>
  <conditionalFormatting sqref="C9:C12">
    <cfRule type="cellIs" priority="10" dxfId="178" operator="greaterThan" stopIfTrue="1">
      <formula>B9</formula>
    </cfRule>
  </conditionalFormatting>
  <conditionalFormatting sqref="I9:I12">
    <cfRule type="cellIs" priority="8" dxfId="178" operator="greaterThan" stopIfTrue="1">
      <formula>H9</formula>
    </cfRule>
  </conditionalFormatting>
  <conditionalFormatting sqref="L9:L19">
    <cfRule type="cellIs" priority="7" dxfId="178" operator="greaterThan" stopIfTrue="1">
      <formula>K9</formula>
    </cfRule>
  </conditionalFormatting>
  <conditionalFormatting sqref="O9:O11">
    <cfRule type="cellIs" priority="6" dxfId="178" operator="greaterThan" stopIfTrue="1">
      <formula>N9</formula>
    </cfRule>
  </conditionalFormatting>
  <conditionalFormatting sqref="C34:C36">
    <cfRule type="cellIs" priority="5" dxfId="178" operator="greaterThan" stopIfTrue="1">
      <formula>B34</formula>
    </cfRule>
  </conditionalFormatting>
  <conditionalFormatting sqref="I34:I37">
    <cfRule type="cellIs" priority="3" dxfId="178" operator="greaterThan" stopIfTrue="1">
      <formula>H34</formula>
    </cfRule>
  </conditionalFormatting>
  <conditionalFormatting sqref="L34:L42">
    <cfRule type="cellIs" priority="2" dxfId="178" operator="greaterThan" stopIfTrue="1">
      <formula>K34</formula>
    </cfRule>
  </conditionalFormatting>
  <conditionalFormatting sqref="O38:O39">
    <cfRule type="cellIs" priority="1" dxfId="178" operator="greaterThan" stopIfTrue="1">
      <formula>N38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="90" zoomScaleNormal="90" workbookViewId="0" topLeftCell="A1">
      <selection activeCell="R32" sqref="R32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8.00390625" style="9" customWidth="1"/>
    <col min="12" max="12" width="9.625" style="9" customWidth="1"/>
    <col min="13" max="13" width="11.625" style="9" customWidth="1"/>
    <col min="14" max="14" width="8.00390625" style="9" customWidth="1"/>
    <col min="15" max="15" width="9.625" style="9" customWidth="1"/>
    <col min="16" max="16" width="2.375" style="9" customWidth="1"/>
    <col min="17" max="17" width="8.75390625" style="9" customWidth="1"/>
    <col min="18" max="16384" width="9.00390625" style="9" customWidth="1"/>
  </cols>
  <sheetData>
    <row r="1" spans="1:15" ht="16.5" customHeight="1">
      <c r="A1" s="89" t="s">
        <v>0</v>
      </c>
      <c r="B1" s="90"/>
      <c r="C1" s="90"/>
      <c r="D1" s="91"/>
      <c r="E1" s="92" t="s">
        <v>1</v>
      </c>
      <c r="F1" s="93"/>
      <c r="G1" s="94"/>
      <c r="H1" s="95" t="s">
        <v>2</v>
      </c>
      <c r="I1" s="96" t="s">
        <v>3</v>
      </c>
      <c r="J1" s="91"/>
      <c r="K1" s="97" t="s">
        <v>4</v>
      </c>
      <c r="L1" s="98"/>
      <c r="M1" s="99"/>
      <c r="N1" s="100"/>
      <c r="O1" s="8"/>
    </row>
    <row r="2" spans="1:15" ht="34.5" customHeight="1" thickBot="1">
      <c r="A2" s="426">
        <f>'東区・博多区'!A2</f>
        <v>0</v>
      </c>
      <c r="B2" s="432"/>
      <c r="C2" s="432"/>
      <c r="D2" s="433"/>
      <c r="E2" s="429" t="str">
        <f>'東区・博多区'!E2</f>
        <v>平成　　　年　　　月　　　日</v>
      </c>
      <c r="F2" s="430"/>
      <c r="G2" s="431"/>
      <c r="H2" s="166">
        <f>'東区・博多区'!H2</f>
        <v>0</v>
      </c>
      <c r="I2" s="102">
        <f>'東区・博多区'!I2</f>
        <v>0</v>
      </c>
      <c r="J2" s="103"/>
      <c r="K2" s="434"/>
      <c r="L2" s="435"/>
      <c r="M2" s="104"/>
      <c r="N2" s="105"/>
      <c r="O2" s="8"/>
    </row>
    <row r="3" spans="13:14" ht="15" customHeight="1" thickBot="1">
      <c r="M3" s="106" t="s">
        <v>226</v>
      </c>
      <c r="N3" s="167"/>
    </row>
    <row r="4" spans="1:15" s="8" customFormat="1" ht="17.25" customHeight="1" thickBot="1">
      <c r="A4" s="343" t="s">
        <v>445</v>
      </c>
      <c r="B4" s="168"/>
      <c r="C4" s="108" t="s">
        <v>196</v>
      </c>
      <c r="D4" s="109" t="s">
        <v>66</v>
      </c>
      <c r="E4" s="159"/>
      <c r="F4" s="111" t="s">
        <v>6</v>
      </c>
      <c r="G4" s="112">
        <f>B25+E25+H25+K25+N25</f>
        <v>31220</v>
      </c>
      <c r="H4" s="160" t="s">
        <v>7</v>
      </c>
      <c r="I4" s="169">
        <f>C25+F25+I25+L25+O25</f>
        <v>0</v>
      </c>
      <c r="J4" s="170"/>
      <c r="K4" s="171" t="s">
        <v>8</v>
      </c>
      <c r="L4" s="172">
        <f>I4+I27</f>
        <v>0</v>
      </c>
      <c r="M4" s="118" t="s">
        <v>227</v>
      </c>
      <c r="N4" s="173"/>
      <c r="O4" s="174"/>
    </row>
    <row r="5" spans="1:15" ht="5.25" customHeight="1" thickBo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202"/>
      <c r="L5" s="175"/>
      <c r="M5" s="175"/>
      <c r="N5" s="175"/>
      <c r="O5" s="175"/>
    </row>
    <row r="6" spans="1:15" ht="18" customHeight="1">
      <c r="A6" s="89" t="s">
        <v>9</v>
      </c>
      <c r="B6" s="90"/>
      <c r="C6" s="119"/>
      <c r="D6" s="96" t="s">
        <v>10</v>
      </c>
      <c r="E6" s="90"/>
      <c r="F6" s="119"/>
      <c r="G6" s="96" t="s">
        <v>11</v>
      </c>
      <c r="H6" s="90"/>
      <c r="I6" s="119"/>
      <c r="J6" s="96" t="s">
        <v>12</v>
      </c>
      <c r="K6" s="90"/>
      <c r="L6" s="119"/>
      <c r="M6" s="96" t="s">
        <v>13</v>
      </c>
      <c r="N6" s="90"/>
      <c r="O6" s="119"/>
    </row>
    <row r="7" spans="1:15" s="8" customFormat="1" ht="15" customHeight="1">
      <c r="A7" s="120" t="s">
        <v>14</v>
      </c>
      <c r="B7" s="121" t="s">
        <v>16</v>
      </c>
      <c r="C7" s="123" t="s">
        <v>237</v>
      </c>
      <c r="D7" s="120" t="s">
        <v>14</v>
      </c>
      <c r="E7" s="121" t="s">
        <v>16</v>
      </c>
      <c r="F7" s="123" t="s">
        <v>237</v>
      </c>
      <c r="G7" s="120" t="s">
        <v>14</v>
      </c>
      <c r="H7" s="121" t="s">
        <v>16</v>
      </c>
      <c r="I7" s="123" t="s">
        <v>237</v>
      </c>
      <c r="J7" s="120" t="s">
        <v>14</v>
      </c>
      <c r="K7" s="121" t="s">
        <v>16</v>
      </c>
      <c r="L7" s="123" t="s">
        <v>237</v>
      </c>
      <c r="M7" s="120" t="s">
        <v>14</v>
      </c>
      <c r="N7" s="121" t="s">
        <v>16</v>
      </c>
      <c r="O7" s="123" t="s">
        <v>237</v>
      </c>
    </row>
    <row r="8" spans="1:15" ht="18" customHeight="1">
      <c r="A8" s="87" t="s">
        <v>67</v>
      </c>
      <c r="B8" s="124">
        <v>840</v>
      </c>
      <c r="C8" s="125"/>
      <c r="D8" s="87" t="s">
        <v>428</v>
      </c>
      <c r="E8" s="124">
        <v>900</v>
      </c>
      <c r="F8" s="125"/>
      <c r="G8" s="87" t="s">
        <v>310</v>
      </c>
      <c r="H8" s="124">
        <v>1200</v>
      </c>
      <c r="I8" s="125"/>
      <c r="J8" s="87" t="s">
        <v>67</v>
      </c>
      <c r="K8" s="124">
        <v>2710</v>
      </c>
      <c r="L8" s="125"/>
      <c r="M8" s="87" t="s">
        <v>68</v>
      </c>
      <c r="N8" s="124">
        <v>1110</v>
      </c>
      <c r="O8" s="125"/>
    </row>
    <row r="9" spans="1:15" ht="18" customHeight="1">
      <c r="A9" s="87" t="s">
        <v>327</v>
      </c>
      <c r="B9" s="124">
        <v>1400</v>
      </c>
      <c r="C9" s="127"/>
      <c r="D9" s="87" t="s">
        <v>253</v>
      </c>
      <c r="E9" s="124">
        <v>1940</v>
      </c>
      <c r="F9" s="127"/>
      <c r="G9" s="87" t="s">
        <v>311</v>
      </c>
      <c r="H9" s="124">
        <v>2980</v>
      </c>
      <c r="I9" s="127"/>
      <c r="J9" s="87" t="s">
        <v>69</v>
      </c>
      <c r="K9" s="124">
        <v>2420</v>
      </c>
      <c r="L9" s="127"/>
      <c r="M9" s="87" t="s">
        <v>70</v>
      </c>
      <c r="N9" s="124">
        <v>1110</v>
      </c>
      <c r="O9" s="127"/>
    </row>
    <row r="10" spans="1:15" ht="18" customHeight="1">
      <c r="A10" s="87" t="s">
        <v>282</v>
      </c>
      <c r="B10" s="124">
        <v>840</v>
      </c>
      <c r="C10" s="127"/>
      <c r="D10" s="87" t="s">
        <v>256</v>
      </c>
      <c r="E10" s="124">
        <v>850</v>
      </c>
      <c r="F10" s="127"/>
      <c r="G10" s="335"/>
      <c r="H10" s="124"/>
      <c r="I10" s="127"/>
      <c r="J10" s="87" t="s">
        <v>71</v>
      </c>
      <c r="K10" s="124">
        <v>2760</v>
      </c>
      <c r="L10" s="127"/>
      <c r="M10" s="87" t="s">
        <v>256</v>
      </c>
      <c r="N10" s="124">
        <v>40</v>
      </c>
      <c r="O10" s="127"/>
    </row>
    <row r="11" spans="1:15" ht="18" customHeight="1">
      <c r="A11" s="87" t="s">
        <v>72</v>
      </c>
      <c r="B11" s="124">
        <v>800</v>
      </c>
      <c r="C11" s="127"/>
      <c r="D11" s="87"/>
      <c r="E11" s="131"/>
      <c r="F11" s="132"/>
      <c r="G11" s="203"/>
      <c r="H11" s="204"/>
      <c r="I11" s="127"/>
      <c r="J11" s="337" t="s">
        <v>385</v>
      </c>
      <c r="K11" s="124">
        <v>3900</v>
      </c>
      <c r="L11" s="127"/>
      <c r="M11" s="149"/>
      <c r="N11" s="130"/>
      <c r="O11" s="205"/>
    </row>
    <row r="12" spans="1:15" ht="18" customHeight="1">
      <c r="A12" s="87"/>
      <c r="B12" s="133"/>
      <c r="C12" s="132"/>
      <c r="D12" s="87"/>
      <c r="E12" s="131"/>
      <c r="F12" s="132"/>
      <c r="G12" s="203"/>
      <c r="H12" s="204"/>
      <c r="I12" s="127"/>
      <c r="J12" s="87" t="s">
        <v>74</v>
      </c>
      <c r="K12" s="124">
        <v>1960</v>
      </c>
      <c r="L12" s="127"/>
      <c r="M12" s="206"/>
      <c r="N12" s="131"/>
      <c r="O12" s="147"/>
    </row>
    <row r="13" spans="1:15" ht="18" customHeight="1">
      <c r="A13" s="87"/>
      <c r="B13" s="133"/>
      <c r="C13" s="132"/>
      <c r="D13" s="87"/>
      <c r="E13" s="131"/>
      <c r="F13" s="405"/>
      <c r="G13" s="87"/>
      <c r="H13" s="124"/>
      <c r="I13" s="127"/>
      <c r="J13" s="87" t="s">
        <v>73</v>
      </c>
      <c r="K13" s="124">
        <v>1280</v>
      </c>
      <c r="L13" s="127"/>
      <c r="M13" s="129"/>
      <c r="N13" s="131"/>
      <c r="O13" s="132"/>
    </row>
    <row r="14" spans="1:15" ht="18" customHeight="1">
      <c r="A14" s="87"/>
      <c r="B14" s="133"/>
      <c r="C14" s="132"/>
      <c r="D14" s="87"/>
      <c r="E14" s="131"/>
      <c r="F14" s="132"/>
      <c r="G14" s="207"/>
      <c r="H14" s="208"/>
      <c r="I14" s="127"/>
      <c r="J14" s="87" t="s">
        <v>75</v>
      </c>
      <c r="K14" s="124">
        <v>2180</v>
      </c>
      <c r="L14" s="127"/>
      <c r="M14" s="129"/>
      <c r="N14" s="131"/>
      <c r="O14" s="132"/>
    </row>
    <row r="15" spans="1:15" ht="18" customHeight="1">
      <c r="A15" s="87"/>
      <c r="B15" s="133"/>
      <c r="C15" s="132"/>
      <c r="D15" s="87"/>
      <c r="E15" s="131"/>
      <c r="F15" s="132"/>
      <c r="G15" s="203"/>
      <c r="H15" s="209"/>
      <c r="I15" s="127"/>
      <c r="J15" s="126"/>
      <c r="K15" s="130"/>
      <c r="L15" s="127"/>
      <c r="M15" s="129"/>
      <c r="N15" s="131"/>
      <c r="O15" s="132"/>
    </row>
    <row r="16" spans="1:15" ht="18" customHeight="1">
      <c r="A16" s="87"/>
      <c r="B16" s="133"/>
      <c r="C16" s="132"/>
      <c r="D16" s="87"/>
      <c r="E16" s="131"/>
      <c r="F16" s="132"/>
      <c r="G16" s="203"/>
      <c r="H16" s="209"/>
      <c r="I16" s="127"/>
      <c r="J16" s="87"/>
      <c r="K16" s="130"/>
      <c r="L16" s="205"/>
      <c r="M16" s="129"/>
      <c r="N16" s="131"/>
      <c r="O16" s="132"/>
    </row>
    <row r="17" spans="1:15" ht="18" customHeight="1">
      <c r="A17" s="87"/>
      <c r="B17" s="133"/>
      <c r="C17" s="132"/>
      <c r="D17" s="87"/>
      <c r="E17" s="131"/>
      <c r="F17" s="132"/>
      <c r="G17" s="87"/>
      <c r="H17" s="130"/>
      <c r="I17" s="127"/>
      <c r="J17" s="126"/>
      <c r="K17" s="131"/>
      <c r="L17" s="205"/>
      <c r="M17" s="129"/>
      <c r="N17" s="131"/>
      <c r="O17" s="132"/>
    </row>
    <row r="18" spans="1:15" ht="18" customHeight="1">
      <c r="A18" s="87"/>
      <c r="B18" s="133"/>
      <c r="C18" s="132"/>
      <c r="D18" s="87"/>
      <c r="E18" s="131"/>
      <c r="F18" s="132"/>
      <c r="G18" s="126"/>
      <c r="H18" s="130"/>
      <c r="I18" s="127"/>
      <c r="J18" s="87"/>
      <c r="K18" s="124"/>
      <c r="L18" s="205"/>
      <c r="M18" s="129"/>
      <c r="N18" s="131"/>
      <c r="O18" s="132"/>
    </row>
    <row r="19" spans="1:15" ht="18" customHeight="1">
      <c r="A19" s="87"/>
      <c r="B19" s="133"/>
      <c r="C19" s="132"/>
      <c r="D19" s="87"/>
      <c r="E19" s="131"/>
      <c r="F19" s="132"/>
      <c r="G19" s="126"/>
      <c r="H19" s="131"/>
      <c r="I19" s="132"/>
      <c r="J19" s="126"/>
      <c r="K19" s="131"/>
      <c r="L19" s="127"/>
      <c r="M19" s="210"/>
      <c r="N19" s="131"/>
      <c r="O19" s="147"/>
    </row>
    <row r="20" spans="1:15" ht="18" customHeight="1">
      <c r="A20" s="87"/>
      <c r="B20" s="133"/>
      <c r="C20" s="132"/>
      <c r="D20" s="87"/>
      <c r="E20" s="131"/>
      <c r="F20" s="132"/>
      <c r="G20" s="87"/>
      <c r="H20" s="131"/>
      <c r="I20" s="132"/>
      <c r="J20" s="126"/>
      <c r="K20" s="131"/>
      <c r="L20" s="132"/>
      <c r="M20" s="211"/>
      <c r="N20" s="131"/>
      <c r="O20" s="147"/>
    </row>
    <row r="21" spans="1:15" ht="18" customHeight="1">
      <c r="A21" s="87"/>
      <c r="B21" s="133"/>
      <c r="C21" s="132"/>
      <c r="D21" s="87"/>
      <c r="E21" s="131"/>
      <c r="F21" s="132"/>
      <c r="G21" s="212"/>
      <c r="H21" s="131"/>
      <c r="I21" s="132"/>
      <c r="J21" s="126"/>
      <c r="K21" s="131"/>
      <c r="L21" s="132"/>
      <c r="M21" s="129"/>
      <c r="N21" s="131"/>
      <c r="O21" s="132"/>
    </row>
    <row r="22" spans="1:15" ht="18" customHeight="1">
      <c r="A22" s="134"/>
      <c r="B22" s="131"/>
      <c r="C22" s="132"/>
      <c r="D22" s="129"/>
      <c r="E22" s="131"/>
      <c r="F22" s="132"/>
      <c r="G22" s="129"/>
      <c r="H22" s="131"/>
      <c r="I22" s="132"/>
      <c r="J22" s="213"/>
      <c r="K22" s="131"/>
      <c r="L22" s="132"/>
      <c r="M22" s="129"/>
      <c r="N22" s="131"/>
      <c r="O22" s="132"/>
    </row>
    <row r="23" spans="1:15" ht="18" customHeight="1">
      <c r="A23" s="134"/>
      <c r="B23" s="131"/>
      <c r="C23" s="132"/>
      <c r="D23" s="129"/>
      <c r="E23" s="131"/>
      <c r="F23" s="132"/>
      <c r="G23" s="129"/>
      <c r="H23" s="131"/>
      <c r="I23" s="132"/>
      <c r="J23" s="214"/>
      <c r="K23" s="131"/>
      <c r="L23" s="132"/>
      <c r="M23" s="129"/>
      <c r="N23" s="131"/>
      <c r="O23" s="132"/>
    </row>
    <row r="24" spans="1:15" ht="18" customHeight="1">
      <c r="A24" s="150"/>
      <c r="B24" s="151"/>
      <c r="C24" s="132"/>
      <c r="D24" s="152"/>
      <c r="E24" s="151"/>
      <c r="F24" s="132"/>
      <c r="G24" s="152"/>
      <c r="H24" s="151"/>
      <c r="I24" s="132"/>
      <c r="J24" s="165"/>
      <c r="K24" s="151"/>
      <c r="L24" s="132"/>
      <c r="M24" s="152"/>
      <c r="N24" s="151"/>
      <c r="O24" s="132"/>
    </row>
    <row r="25" spans="1:15" ht="18" customHeight="1" thickBot="1">
      <c r="A25" s="154" t="s">
        <v>30</v>
      </c>
      <c r="B25" s="155">
        <f>SUM(B8:B24)</f>
        <v>3880</v>
      </c>
      <c r="C25" s="193">
        <f>SUM(C8:C24)</f>
        <v>0</v>
      </c>
      <c r="D25" s="154" t="s">
        <v>30</v>
      </c>
      <c r="E25" s="155">
        <f>SUM(E8:E24)</f>
        <v>3690</v>
      </c>
      <c r="F25" s="193">
        <f>SUM(F8:F24)</f>
        <v>0</v>
      </c>
      <c r="G25" s="154" t="s">
        <v>30</v>
      </c>
      <c r="H25" s="155">
        <f>SUM(H8:H24)</f>
        <v>4180</v>
      </c>
      <c r="I25" s="193">
        <f>SUM(I8:I24)</f>
        <v>0</v>
      </c>
      <c r="J25" s="154" t="s">
        <v>30</v>
      </c>
      <c r="K25" s="155">
        <f>SUM(K8:K24)</f>
        <v>17210</v>
      </c>
      <c r="L25" s="193">
        <f>SUM(L8:L24)</f>
        <v>0</v>
      </c>
      <c r="M25" s="154" t="s">
        <v>30</v>
      </c>
      <c r="N25" s="155">
        <f>SUM(N8:N24)</f>
        <v>2260</v>
      </c>
      <c r="O25" s="193">
        <f>SUM(O8:O24)</f>
        <v>0</v>
      </c>
    </row>
    <row r="26" ht="15" customHeight="1" thickBot="1">
      <c r="M26" s="157"/>
    </row>
    <row r="27" spans="1:15" s="8" customFormat="1" ht="17.25" customHeight="1" thickBot="1">
      <c r="A27" s="343" t="s">
        <v>444</v>
      </c>
      <c r="B27" s="168"/>
      <c r="C27" s="108" t="s">
        <v>181</v>
      </c>
      <c r="D27" s="109" t="s">
        <v>76</v>
      </c>
      <c r="E27" s="159"/>
      <c r="F27" s="111" t="s">
        <v>6</v>
      </c>
      <c r="G27" s="112">
        <f>B57+E57+H57+K57+N57</f>
        <v>55280</v>
      </c>
      <c r="H27" s="160" t="s">
        <v>7</v>
      </c>
      <c r="I27" s="169">
        <f>C57+F57+I57+L57+O57</f>
        <v>0</v>
      </c>
      <c r="J27" s="170"/>
      <c r="K27" s="174"/>
      <c r="L27" s="174"/>
      <c r="M27" s="199"/>
      <c r="N27" s="174"/>
      <c r="O27" s="174"/>
    </row>
    <row r="28" spans="1:15" ht="5.25" customHeight="1" thickBo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ht="18" customHeight="1">
      <c r="A29" s="89" t="s">
        <v>9</v>
      </c>
      <c r="B29" s="90"/>
      <c r="C29" s="119"/>
      <c r="D29" s="96" t="s">
        <v>10</v>
      </c>
      <c r="E29" s="90"/>
      <c r="F29" s="119"/>
      <c r="G29" s="96" t="s">
        <v>11</v>
      </c>
      <c r="H29" s="90"/>
      <c r="I29" s="119"/>
      <c r="J29" s="96" t="s">
        <v>12</v>
      </c>
      <c r="K29" s="90"/>
      <c r="L29" s="119"/>
      <c r="M29" s="96" t="s">
        <v>13</v>
      </c>
      <c r="N29" s="90"/>
      <c r="O29" s="119"/>
    </row>
    <row r="30" spans="1:15" s="8" customFormat="1" ht="15" customHeight="1">
      <c r="A30" s="120" t="s">
        <v>14</v>
      </c>
      <c r="B30" s="121" t="s">
        <v>16</v>
      </c>
      <c r="C30" s="123" t="s">
        <v>237</v>
      </c>
      <c r="D30" s="120" t="s">
        <v>14</v>
      </c>
      <c r="E30" s="121" t="s">
        <v>16</v>
      </c>
      <c r="F30" s="123" t="s">
        <v>237</v>
      </c>
      <c r="G30" s="120" t="s">
        <v>14</v>
      </c>
      <c r="H30" s="121" t="s">
        <v>16</v>
      </c>
      <c r="I30" s="123" t="s">
        <v>237</v>
      </c>
      <c r="J30" s="120" t="s">
        <v>14</v>
      </c>
      <c r="K30" s="121" t="s">
        <v>16</v>
      </c>
      <c r="L30" s="123" t="s">
        <v>237</v>
      </c>
      <c r="M30" s="120" t="s">
        <v>14</v>
      </c>
      <c r="N30" s="121" t="s">
        <v>16</v>
      </c>
      <c r="O30" s="123" t="s">
        <v>237</v>
      </c>
    </row>
    <row r="31" spans="1:15" ht="18" customHeight="1">
      <c r="A31" s="87" t="s">
        <v>77</v>
      </c>
      <c r="B31" s="124">
        <v>840</v>
      </c>
      <c r="C31" s="125"/>
      <c r="D31" s="87" t="s">
        <v>261</v>
      </c>
      <c r="E31" s="124">
        <v>1240</v>
      </c>
      <c r="F31" s="125"/>
      <c r="G31" s="87" t="s">
        <v>313</v>
      </c>
      <c r="H31" s="124">
        <v>1200</v>
      </c>
      <c r="I31" s="125"/>
      <c r="J31" s="162" t="s">
        <v>287</v>
      </c>
      <c r="K31" s="124">
        <v>2130</v>
      </c>
      <c r="L31" s="125"/>
      <c r="M31" s="87" t="s">
        <v>79</v>
      </c>
      <c r="N31" s="124">
        <v>3910</v>
      </c>
      <c r="O31" s="125"/>
    </row>
    <row r="32" spans="1:15" ht="18" customHeight="1">
      <c r="A32" s="335" t="s">
        <v>369</v>
      </c>
      <c r="B32" s="124">
        <v>1500</v>
      </c>
      <c r="C32" s="127"/>
      <c r="D32" s="87" t="s">
        <v>425</v>
      </c>
      <c r="E32" s="124">
        <v>3100</v>
      </c>
      <c r="F32" s="127"/>
      <c r="G32" s="87" t="s">
        <v>401</v>
      </c>
      <c r="H32" s="124">
        <v>2000</v>
      </c>
      <c r="I32" s="127"/>
      <c r="J32" s="87" t="s">
        <v>376</v>
      </c>
      <c r="K32" s="124">
        <v>3630</v>
      </c>
      <c r="L32" s="127"/>
      <c r="M32" s="87" t="s">
        <v>82</v>
      </c>
      <c r="N32" s="124">
        <v>820</v>
      </c>
      <c r="O32" s="127"/>
    </row>
    <row r="33" spans="1:15" ht="18" customHeight="1">
      <c r="A33" s="87" t="s">
        <v>81</v>
      </c>
      <c r="B33" s="124">
        <v>1550</v>
      </c>
      <c r="C33" s="127"/>
      <c r="D33" s="87" t="s">
        <v>426</v>
      </c>
      <c r="E33" s="124">
        <v>1750</v>
      </c>
      <c r="F33" s="127"/>
      <c r="G33" s="126" t="s">
        <v>314</v>
      </c>
      <c r="H33" s="124">
        <v>1870</v>
      </c>
      <c r="I33" s="127"/>
      <c r="J33" s="87" t="s">
        <v>375</v>
      </c>
      <c r="K33" s="124">
        <v>2890</v>
      </c>
      <c r="L33" s="127"/>
      <c r="M33" s="215" t="s">
        <v>288</v>
      </c>
      <c r="N33" s="124">
        <v>80</v>
      </c>
      <c r="O33" s="127"/>
    </row>
    <row r="34" spans="1:15" ht="18" customHeight="1">
      <c r="A34" s="87" t="s">
        <v>78</v>
      </c>
      <c r="B34" s="124">
        <v>1400</v>
      </c>
      <c r="C34" s="127"/>
      <c r="D34" s="126" t="s">
        <v>427</v>
      </c>
      <c r="E34" s="124">
        <v>1180</v>
      </c>
      <c r="F34" s="127"/>
      <c r="G34" s="87" t="s">
        <v>315</v>
      </c>
      <c r="H34" s="124">
        <v>2090</v>
      </c>
      <c r="I34" s="127"/>
      <c r="J34" s="87" t="s">
        <v>277</v>
      </c>
      <c r="K34" s="124">
        <v>2040</v>
      </c>
      <c r="L34" s="127"/>
      <c r="M34" s="126" t="s">
        <v>271</v>
      </c>
      <c r="N34" s="124">
        <v>300</v>
      </c>
      <c r="O34" s="127"/>
    </row>
    <row r="35" spans="1:15" ht="18" customHeight="1">
      <c r="A35" s="87"/>
      <c r="B35" s="217"/>
      <c r="C35" s="127"/>
      <c r="D35" s="87" t="s">
        <v>296</v>
      </c>
      <c r="E35" s="130">
        <v>450</v>
      </c>
      <c r="F35" s="127"/>
      <c r="G35" s="410" t="s">
        <v>312</v>
      </c>
      <c r="H35" s="204">
        <v>1230</v>
      </c>
      <c r="I35" s="127"/>
      <c r="J35" s="87" t="s">
        <v>83</v>
      </c>
      <c r="K35" s="124">
        <v>1370</v>
      </c>
      <c r="L35" s="127"/>
      <c r="M35" s="126" t="s">
        <v>272</v>
      </c>
      <c r="N35" s="124">
        <v>60</v>
      </c>
      <c r="O35" s="127"/>
    </row>
    <row r="36" spans="1:18" ht="18" customHeight="1">
      <c r="A36" s="87"/>
      <c r="B36" s="124"/>
      <c r="C36" s="127"/>
      <c r="D36" s="87"/>
      <c r="E36" s="131"/>
      <c r="F36" s="132"/>
      <c r="G36" s="87" t="s">
        <v>79</v>
      </c>
      <c r="H36" s="124">
        <v>1280</v>
      </c>
      <c r="I36" s="127"/>
      <c r="J36" s="87" t="s">
        <v>294</v>
      </c>
      <c r="K36" s="124">
        <v>1700</v>
      </c>
      <c r="L36" s="127"/>
      <c r="M36" s="126"/>
      <c r="N36" s="130"/>
      <c r="O36" s="127"/>
      <c r="R36" s="216"/>
    </row>
    <row r="37" spans="1:15" ht="18" customHeight="1">
      <c r="A37" s="87"/>
      <c r="B37" s="124"/>
      <c r="C37" s="127"/>
      <c r="D37" s="87"/>
      <c r="E37" s="124"/>
      <c r="F37" s="127"/>
      <c r="G37" s="218"/>
      <c r="H37" s="204"/>
      <c r="I37" s="127"/>
      <c r="J37" s="126" t="s">
        <v>84</v>
      </c>
      <c r="K37" s="124">
        <v>1610</v>
      </c>
      <c r="L37" s="127"/>
      <c r="M37" s="126"/>
      <c r="N37" s="131"/>
      <c r="O37" s="132"/>
    </row>
    <row r="38" spans="1:15" ht="18" customHeight="1">
      <c r="A38" s="87"/>
      <c r="B38" s="217"/>
      <c r="C38" s="127"/>
      <c r="D38" s="87"/>
      <c r="E38" s="124"/>
      <c r="F38" s="127"/>
      <c r="G38" s="87"/>
      <c r="H38" s="124"/>
      <c r="I38" s="127"/>
      <c r="J38" s="126" t="s">
        <v>85</v>
      </c>
      <c r="K38" s="124">
        <v>2840</v>
      </c>
      <c r="L38" s="127"/>
      <c r="M38" s="146"/>
      <c r="N38" s="219"/>
      <c r="O38" s="144"/>
    </row>
    <row r="39" spans="1:15" ht="18" customHeight="1">
      <c r="A39" s="87"/>
      <c r="B39" s="217"/>
      <c r="C39" s="127"/>
      <c r="D39" s="126"/>
      <c r="E39" s="131"/>
      <c r="F39" s="132"/>
      <c r="G39" s="220"/>
      <c r="H39" s="204"/>
      <c r="I39" s="127"/>
      <c r="J39" s="126" t="s">
        <v>374</v>
      </c>
      <c r="K39" s="124">
        <v>2950</v>
      </c>
      <c r="L39" s="127"/>
      <c r="M39" s="126"/>
      <c r="N39" s="131"/>
      <c r="O39" s="132"/>
    </row>
    <row r="40" spans="1:15" ht="18" customHeight="1">
      <c r="A40" s="87"/>
      <c r="B40" s="133"/>
      <c r="C40" s="132"/>
      <c r="D40" s="404"/>
      <c r="E40" s="131"/>
      <c r="F40" s="132"/>
      <c r="G40" s="218"/>
      <c r="H40" s="209"/>
      <c r="I40" s="127"/>
      <c r="J40" s="126" t="s">
        <v>86</v>
      </c>
      <c r="K40" s="124">
        <v>3490</v>
      </c>
      <c r="L40" s="127"/>
      <c r="M40" s="213"/>
      <c r="N40" s="140"/>
      <c r="O40" s="137"/>
    </row>
    <row r="41" spans="1:15" ht="18" customHeight="1">
      <c r="A41" s="87"/>
      <c r="B41" s="133"/>
      <c r="C41" s="132"/>
      <c r="D41" s="87"/>
      <c r="E41" s="131"/>
      <c r="F41" s="132"/>
      <c r="G41" s="218"/>
      <c r="H41" s="204"/>
      <c r="I41" s="127"/>
      <c r="J41" s="176" t="s">
        <v>80</v>
      </c>
      <c r="K41" s="124">
        <v>2780</v>
      </c>
      <c r="L41" s="127"/>
      <c r="M41" s="126"/>
      <c r="N41" s="131"/>
      <c r="O41" s="132"/>
    </row>
    <row r="42" spans="1:15" ht="18" customHeight="1">
      <c r="A42" s="87"/>
      <c r="B42" s="133"/>
      <c r="C42" s="132"/>
      <c r="D42" s="87"/>
      <c r="E42" s="131"/>
      <c r="F42" s="132"/>
      <c r="G42" s="220"/>
      <c r="H42" s="204"/>
      <c r="I42" s="127"/>
      <c r="J42" s="176"/>
      <c r="K42" s="179"/>
      <c r="L42" s="127"/>
      <c r="M42" s="126"/>
      <c r="N42" s="131"/>
      <c r="O42" s="132"/>
    </row>
    <row r="43" spans="1:15" ht="18" customHeight="1">
      <c r="A43" s="87"/>
      <c r="B43" s="133"/>
      <c r="C43" s="132"/>
      <c r="D43" s="87"/>
      <c r="E43" s="131"/>
      <c r="F43" s="132"/>
      <c r="G43" s="221"/>
      <c r="H43" s="183"/>
      <c r="I43" s="132"/>
      <c r="J43" s="87"/>
      <c r="K43" s="124"/>
      <c r="L43" s="127"/>
      <c r="M43" s="126"/>
      <c r="N43" s="131"/>
      <c r="O43" s="132"/>
    </row>
    <row r="44" spans="1:15" ht="18" customHeight="1">
      <c r="A44" s="87"/>
      <c r="B44" s="133"/>
      <c r="C44" s="132"/>
      <c r="D44" s="87"/>
      <c r="E44" s="131"/>
      <c r="F44" s="132"/>
      <c r="G44" s="222"/>
      <c r="H44" s="178"/>
      <c r="I44" s="132"/>
      <c r="J44" s="87"/>
      <c r="K44" s="124"/>
      <c r="L44" s="127"/>
      <c r="M44" s="126"/>
      <c r="N44" s="131"/>
      <c r="O44" s="132"/>
    </row>
    <row r="45" spans="1:15" ht="18" customHeight="1">
      <c r="A45" s="134"/>
      <c r="B45" s="131"/>
      <c r="C45" s="132"/>
      <c r="D45" s="223"/>
      <c r="E45" s="131"/>
      <c r="F45" s="132"/>
      <c r="G45" s="87"/>
      <c r="H45" s="124"/>
      <c r="I45" s="127"/>
      <c r="J45" s="176"/>
      <c r="K45" s="179"/>
      <c r="L45" s="127"/>
      <c r="M45" s="126"/>
      <c r="N45" s="131"/>
      <c r="O45" s="132"/>
    </row>
    <row r="46" spans="1:15" ht="18" customHeight="1">
      <c r="A46" s="134"/>
      <c r="B46" s="131"/>
      <c r="C46" s="132"/>
      <c r="D46" s="225"/>
      <c r="E46" s="131"/>
      <c r="F46" s="132"/>
      <c r="G46" s="224"/>
      <c r="H46" s="178"/>
      <c r="I46" s="132"/>
      <c r="J46" s="176"/>
      <c r="K46" s="226"/>
      <c r="L46" s="127"/>
      <c r="M46" s="176"/>
      <c r="N46" s="227"/>
      <c r="O46" s="132"/>
    </row>
    <row r="47" spans="1:15" ht="18" customHeight="1">
      <c r="A47" s="134"/>
      <c r="B47" s="131"/>
      <c r="C47" s="132"/>
      <c r="D47" s="129"/>
      <c r="E47" s="131"/>
      <c r="F47" s="132"/>
      <c r="G47" s="224"/>
      <c r="H47" s="178"/>
      <c r="I47" s="132"/>
      <c r="J47" s="176"/>
      <c r="K47" s="227"/>
      <c r="L47" s="132"/>
      <c r="M47" s="176"/>
      <c r="N47" s="227"/>
      <c r="O47" s="132"/>
    </row>
    <row r="48" spans="1:15" ht="18" customHeight="1">
      <c r="A48" s="190"/>
      <c r="B48" s="227"/>
      <c r="C48" s="132"/>
      <c r="D48" s="190"/>
      <c r="E48" s="227"/>
      <c r="F48" s="132"/>
      <c r="G48" s="190"/>
      <c r="H48" s="177"/>
      <c r="I48" s="132"/>
      <c r="J48" s="176"/>
      <c r="K48" s="227"/>
      <c r="L48" s="132"/>
      <c r="M48" s="176"/>
      <c r="N48" s="227"/>
      <c r="O48" s="132"/>
    </row>
    <row r="49" spans="1:15" ht="18" customHeight="1">
      <c r="A49" s="190"/>
      <c r="B49" s="227"/>
      <c r="C49" s="132"/>
      <c r="D49" s="190"/>
      <c r="E49" s="227"/>
      <c r="F49" s="132"/>
      <c r="G49" s="190"/>
      <c r="H49" s="177"/>
      <c r="I49" s="132"/>
      <c r="J49" s="228"/>
      <c r="K49" s="227"/>
      <c r="L49" s="132"/>
      <c r="M49" s="229"/>
      <c r="N49" s="227"/>
      <c r="O49" s="132"/>
    </row>
    <row r="50" spans="1:15" ht="18" customHeight="1">
      <c r="A50" s="190"/>
      <c r="B50" s="227"/>
      <c r="C50" s="132"/>
      <c r="D50" s="190"/>
      <c r="E50" s="227"/>
      <c r="F50" s="132"/>
      <c r="G50" s="190"/>
      <c r="H50" s="177"/>
      <c r="I50" s="132"/>
      <c r="J50" s="230"/>
      <c r="K50" s="231"/>
      <c r="L50" s="137"/>
      <c r="M50" s="176"/>
      <c r="N50" s="227"/>
      <c r="O50" s="132"/>
    </row>
    <row r="51" spans="1:15" ht="18" customHeight="1">
      <c r="A51" s="190"/>
      <c r="B51" s="227"/>
      <c r="C51" s="132"/>
      <c r="D51" s="190"/>
      <c r="E51" s="227"/>
      <c r="F51" s="132"/>
      <c r="G51" s="190"/>
      <c r="H51" s="177"/>
      <c r="I51" s="132"/>
      <c r="J51" s="176"/>
      <c r="K51" s="227"/>
      <c r="L51" s="132"/>
      <c r="M51" s="176"/>
      <c r="N51" s="227"/>
      <c r="O51" s="132"/>
    </row>
    <row r="52" spans="1:15" ht="18" customHeight="1">
      <c r="A52" s="190"/>
      <c r="B52" s="227"/>
      <c r="C52" s="132"/>
      <c r="D52" s="190"/>
      <c r="E52" s="227"/>
      <c r="F52" s="132"/>
      <c r="G52" s="232"/>
      <c r="H52" s="233"/>
      <c r="I52" s="137"/>
      <c r="J52" s="234"/>
      <c r="K52" s="227"/>
      <c r="L52" s="147"/>
      <c r="M52" s="234"/>
      <c r="N52" s="227"/>
      <c r="O52" s="147"/>
    </row>
    <row r="53" spans="1:15" ht="18" customHeight="1">
      <c r="A53" s="190"/>
      <c r="B53" s="227"/>
      <c r="C53" s="132"/>
      <c r="D53" s="190"/>
      <c r="E53" s="227"/>
      <c r="F53" s="132"/>
      <c r="G53" s="230"/>
      <c r="H53" s="233"/>
      <c r="I53" s="137"/>
      <c r="J53" s="235"/>
      <c r="K53" s="227"/>
      <c r="L53" s="147"/>
      <c r="M53" s="235"/>
      <c r="N53" s="227"/>
      <c r="O53" s="147"/>
    </row>
    <row r="54" spans="1:15" ht="18" customHeight="1">
      <c r="A54" s="236"/>
      <c r="B54" s="177"/>
      <c r="C54" s="132"/>
      <c r="D54" s="237"/>
      <c r="E54" s="227"/>
      <c r="F54" s="132"/>
      <c r="G54" s="190"/>
      <c r="H54" s="177"/>
      <c r="I54" s="132"/>
      <c r="J54" s="235"/>
      <c r="K54" s="227"/>
      <c r="L54" s="147"/>
      <c r="M54" s="234"/>
      <c r="N54" s="227"/>
      <c r="O54" s="147"/>
    </row>
    <row r="55" spans="1:15" ht="18" customHeight="1">
      <c r="A55" s="190"/>
      <c r="B55" s="192"/>
      <c r="C55" s="132"/>
      <c r="D55" s="190"/>
      <c r="E55" s="227"/>
      <c r="F55" s="132"/>
      <c r="G55" s="190"/>
      <c r="H55" s="177"/>
      <c r="I55" s="132"/>
      <c r="J55" s="176"/>
      <c r="K55" s="227"/>
      <c r="L55" s="132"/>
      <c r="M55" s="235"/>
      <c r="N55" s="227"/>
      <c r="O55" s="147"/>
    </row>
    <row r="56" spans="1:15" ht="18" customHeight="1">
      <c r="A56" s="238"/>
      <c r="B56" s="239"/>
      <c r="C56" s="132"/>
      <c r="D56" s="238"/>
      <c r="E56" s="240"/>
      <c r="F56" s="132"/>
      <c r="G56" s="238"/>
      <c r="H56" s="241"/>
      <c r="I56" s="132"/>
      <c r="J56" s="242"/>
      <c r="K56" s="240"/>
      <c r="L56" s="132"/>
      <c r="M56" s="242"/>
      <c r="N56" s="240"/>
      <c r="O56" s="132"/>
    </row>
    <row r="57" spans="1:15" ht="18" customHeight="1" thickBot="1">
      <c r="A57" s="154" t="s">
        <v>30</v>
      </c>
      <c r="B57" s="155">
        <f>SUM(B31:B56)</f>
        <v>5290</v>
      </c>
      <c r="C57" s="193">
        <f>SUM(C31:C56)</f>
        <v>0</v>
      </c>
      <c r="D57" s="154" t="s">
        <v>30</v>
      </c>
      <c r="E57" s="155">
        <f>SUM(E31:E56)</f>
        <v>7720</v>
      </c>
      <c r="F57" s="193">
        <f>SUM(F31:F56)</f>
        <v>0</v>
      </c>
      <c r="G57" s="154" t="s">
        <v>30</v>
      </c>
      <c r="H57" s="155">
        <f>SUM(H31:H56)</f>
        <v>9670</v>
      </c>
      <c r="I57" s="193">
        <f>SUM(I31:I56)</f>
        <v>0</v>
      </c>
      <c r="J57" s="154" t="s">
        <v>30</v>
      </c>
      <c r="K57" s="155">
        <f>SUM(K31:K56)</f>
        <v>27430</v>
      </c>
      <c r="L57" s="193">
        <f>SUM(L31:L56)</f>
        <v>0</v>
      </c>
      <c r="M57" s="154" t="s">
        <v>30</v>
      </c>
      <c r="N57" s="155">
        <f>SUM(N31:N56)</f>
        <v>5170</v>
      </c>
      <c r="O57" s="193">
        <f>SUM(O31:O56)</f>
        <v>0</v>
      </c>
    </row>
    <row r="58" ht="13.5">
      <c r="E58" s="243"/>
    </row>
  </sheetData>
  <sheetProtection/>
  <mergeCells count="3">
    <mergeCell ref="A2:D2"/>
    <mergeCell ref="E2:G2"/>
    <mergeCell ref="K2:L2"/>
  </mergeCells>
  <conditionalFormatting sqref="C8">
    <cfRule type="cellIs" priority="20" dxfId="178" operator="greaterThan" stopIfTrue="1">
      <formula>B8</formula>
    </cfRule>
  </conditionalFormatting>
  <conditionalFormatting sqref="F8">
    <cfRule type="cellIs" priority="19" dxfId="178" operator="greaterThan" stopIfTrue="1">
      <formula>E8</formula>
    </cfRule>
  </conditionalFormatting>
  <conditionalFormatting sqref="I8">
    <cfRule type="cellIs" priority="18" dxfId="178" operator="greaterThan" stopIfTrue="1">
      <formula>H8</formula>
    </cfRule>
  </conditionalFormatting>
  <conditionalFormatting sqref="L8">
    <cfRule type="cellIs" priority="17" dxfId="178" operator="greaterThan" stopIfTrue="1">
      <formula>K8</formula>
    </cfRule>
  </conditionalFormatting>
  <conditionalFormatting sqref="O8">
    <cfRule type="cellIs" priority="16" dxfId="178" operator="greaterThan" stopIfTrue="1">
      <formula>N8</formula>
    </cfRule>
  </conditionalFormatting>
  <conditionalFormatting sqref="C31">
    <cfRule type="cellIs" priority="15" dxfId="178" operator="greaterThan" stopIfTrue="1">
      <formula>B31</formula>
    </cfRule>
  </conditionalFormatting>
  <conditionalFormatting sqref="F31">
    <cfRule type="cellIs" priority="14" dxfId="178" operator="greaterThan" stopIfTrue="1">
      <formula>E31</formula>
    </cfRule>
  </conditionalFormatting>
  <conditionalFormatting sqref="I31">
    <cfRule type="cellIs" priority="13" dxfId="178" operator="greaterThan" stopIfTrue="1">
      <formula>H31</formula>
    </cfRule>
  </conditionalFormatting>
  <conditionalFormatting sqref="L31">
    <cfRule type="cellIs" priority="12" dxfId="178" operator="greaterThan" stopIfTrue="1">
      <formula>K31</formula>
    </cfRule>
  </conditionalFormatting>
  <conditionalFormatting sqref="O31">
    <cfRule type="cellIs" priority="11" dxfId="178" operator="greaterThan" stopIfTrue="1">
      <formula>N31</formula>
    </cfRule>
  </conditionalFormatting>
  <conditionalFormatting sqref="C9:C11">
    <cfRule type="cellIs" priority="10" dxfId="178" operator="greaterThan" stopIfTrue="1">
      <formula>B9</formula>
    </cfRule>
  </conditionalFormatting>
  <conditionalFormatting sqref="F9:F10">
    <cfRule type="cellIs" priority="9" dxfId="178" operator="greaterThan" stopIfTrue="1">
      <formula>E9</formula>
    </cfRule>
  </conditionalFormatting>
  <conditionalFormatting sqref="I9">
    <cfRule type="cellIs" priority="8" dxfId="178" operator="greaterThan" stopIfTrue="1">
      <formula>H9</formula>
    </cfRule>
  </conditionalFormatting>
  <conditionalFormatting sqref="L9:L14">
    <cfRule type="cellIs" priority="7" dxfId="178" operator="greaterThan" stopIfTrue="1">
      <formula>K9</formula>
    </cfRule>
  </conditionalFormatting>
  <conditionalFormatting sqref="O9:O10">
    <cfRule type="cellIs" priority="6" dxfId="178" operator="greaterThan" stopIfTrue="1">
      <formula>N9</formula>
    </cfRule>
  </conditionalFormatting>
  <conditionalFormatting sqref="C32:C34">
    <cfRule type="cellIs" priority="5" dxfId="178" operator="greaterThan" stopIfTrue="1">
      <formula>B32</formula>
    </cfRule>
  </conditionalFormatting>
  <conditionalFormatting sqref="F32:F35">
    <cfRule type="cellIs" priority="4" dxfId="178" operator="greaterThan" stopIfTrue="1">
      <formula>E32</formula>
    </cfRule>
  </conditionalFormatting>
  <conditionalFormatting sqref="I32:I36">
    <cfRule type="cellIs" priority="3" dxfId="178" operator="greaterThan" stopIfTrue="1">
      <formula>H32</formula>
    </cfRule>
  </conditionalFormatting>
  <conditionalFormatting sqref="L32:L41">
    <cfRule type="cellIs" priority="2" dxfId="178" operator="greaterThan" stopIfTrue="1">
      <formula>K32</formula>
    </cfRule>
  </conditionalFormatting>
  <conditionalFormatting sqref="O32:O35">
    <cfRule type="cellIs" priority="1" dxfId="178" operator="greaterThan" stopIfTrue="1">
      <formula>N32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="90" zoomScaleNormal="90" workbookViewId="0" topLeftCell="A1">
      <selection activeCell="R31" sqref="R31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8.00390625" style="9" customWidth="1"/>
    <col min="12" max="12" width="9.625" style="9" customWidth="1"/>
    <col min="13" max="13" width="11.625" style="9" customWidth="1"/>
    <col min="14" max="14" width="8.00390625" style="9" customWidth="1"/>
    <col min="15" max="15" width="9.625" style="9" customWidth="1"/>
    <col min="16" max="16" width="2.375" style="9" customWidth="1"/>
    <col min="17" max="17" width="8.75390625" style="9" customWidth="1"/>
    <col min="18" max="16384" width="9.00390625" style="9" customWidth="1"/>
  </cols>
  <sheetData>
    <row r="1" spans="1:15" ht="16.5" customHeight="1">
      <c r="A1" s="89" t="s">
        <v>0</v>
      </c>
      <c r="B1" s="90"/>
      <c r="C1" s="90"/>
      <c r="D1" s="91"/>
      <c r="E1" s="92" t="s">
        <v>1</v>
      </c>
      <c r="F1" s="93"/>
      <c r="G1" s="94"/>
      <c r="H1" s="95" t="s">
        <v>2</v>
      </c>
      <c r="I1" s="96" t="s">
        <v>3</v>
      </c>
      <c r="J1" s="91"/>
      <c r="K1" s="97" t="s">
        <v>4</v>
      </c>
      <c r="L1" s="98"/>
      <c r="M1" s="99"/>
      <c r="N1" s="100"/>
      <c r="O1" s="8"/>
    </row>
    <row r="2" spans="1:15" ht="34.5" customHeight="1" thickBot="1">
      <c r="A2" s="426">
        <f>'東区・博多区'!A2</f>
        <v>0</v>
      </c>
      <c r="B2" s="432"/>
      <c r="C2" s="432"/>
      <c r="D2" s="433"/>
      <c r="E2" s="429" t="str">
        <f>'東区・博多区'!E2</f>
        <v>平成　　　年　　　月　　　日</v>
      </c>
      <c r="F2" s="430"/>
      <c r="G2" s="431"/>
      <c r="H2" s="166">
        <f>'東区・博多区'!H2</f>
        <v>0</v>
      </c>
      <c r="I2" s="102">
        <f>'東区・博多区'!I2</f>
        <v>0</v>
      </c>
      <c r="J2" s="103"/>
      <c r="K2" s="434"/>
      <c r="L2" s="435"/>
      <c r="M2" s="104"/>
      <c r="N2" s="105"/>
      <c r="O2" s="8"/>
    </row>
    <row r="3" spans="13:14" ht="15" customHeight="1" thickBot="1">
      <c r="M3" s="106" t="s">
        <v>226</v>
      </c>
      <c r="N3" s="167"/>
    </row>
    <row r="4" spans="1:16" s="8" customFormat="1" ht="17.25" customHeight="1" thickBot="1">
      <c r="A4" s="343" t="s">
        <v>445</v>
      </c>
      <c r="B4" s="168"/>
      <c r="C4" s="108" t="s">
        <v>182</v>
      </c>
      <c r="D4" s="109" t="s">
        <v>87</v>
      </c>
      <c r="E4" s="159"/>
      <c r="F4" s="111" t="s">
        <v>6</v>
      </c>
      <c r="G4" s="112">
        <f>B35+E35+H35+K35+N35</f>
        <v>60550</v>
      </c>
      <c r="H4" s="160" t="s">
        <v>7</v>
      </c>
      <c r="I4" s="169">
        <f>C35+F35+I35+L35+O35</f>
        <v>0</v>
      </c>
      <c r="J4" s="170"/>
      <c r="K4" s="171" t="s">
        <v>8</v>
      </c>
      <c r="L4" s="172">
        <f>I4+I37+I55</f>
        <v>0</v>
      </c>
      <c r="M4" s="118" t="s">
        <v>227</v>
      </c>
      <c r="N4" s="244"/>
      <c r="O4" s="245"/>
      <c r="P4" s="174"/>
    </row>
    <row r="5" spans="1:16" ht="5.25" customHeight="1" thickBo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89" t="s">
        <v>9</v>
      </c>
      <c r="B6" s="90"/>
      <c r="C6" s="119"/>
      <c r="D6" s="96" t="s">
        <v>10</v>
      </c>
      <c r="E6" s="90"/>
      <c r="F6" s="119"/>
      <c r="G6" s="96" t="s">
        <v>11</v>
      </c>
      <c r="H6" s="90"/>
      <c r="I6" s="119"/>
      <c r="J6" s="96" t="s">
        <v>12</v>
      </c>
      <c r="K6" s="90"/>
      <c r="L6" s="119"/>
      <c r="M6" s="96" t="s">
        <v>13</v>
      </c>
      <c r="N6" s="90"/>
      <c r="O6" s="119"/>
      <c r="P6" s="175"/>
    </row>
    <row r="7" spans="1:16" s="8" customFormat="1" ht="15" customHeight="1">
      <c r="A7" s="120" t="s">
        <v>14</v>
      </c>
      <c r="B7" s="121" t="s">
        <v>16</v>
      </c>
      <c r="C7" s="123" t="s">
        <v>237</v>
      </c>
      <c r="D7" s="120" t="s">
        <v>14</v>
      </c>
      <c r="E7" s="121" t="s">
        <v>16</v>
      </c>
      <c r="F7" s="123" t="s">
        <v>237</v>
      </c>
      <c r="G7" s="120" t="s">
        <v>14</v>
      </c>
      <c r="H7" s="121" t="s">
        <v>16</v>
      </c>
      <c r="I7" s="123" t="s">
        <v>237</v>
      </c>
      <c r="J7" s="120" t="s">
        <v>14</v>
      </c>
      <c r="K7" s="121" t="s">
        <v>16</v>
      </c>
      <c r="L7" s="123" t="s">
        <v>237</v>
      </c>
      <c r="M7" s="120" t="s">
        <v>14</v>
      </c>
      <c r="N7" s="121" t="s">
        <v>16</v>
      </c>
      <c r="O7" s="123" t="s">
        <v>237</v>
      </c>
      <c r="P7" s="174"/>
    </row>
    <row r="8" spans="1:15" ht="18" customHeight="1">
      <c r="A8" s="87" t="s">
        <v>276</v>
      </c>
      <c r="B8" s="124">
        <v>400</v>
      </c>
      <c r="C8" s="125"/>
      <c r="D8" s="87" t="s">
        <v>370</v>
      </c>
      <c r="E8" s="124">
        <v>1570</v>
      </c>
      <c r="F8" s="125"/>
      <c r="G8" s="87" t="s">
        <v>316</v>
      </c>
      <c r="H8" s="124">
        <v>1360</v>
      </c>
      <c r="I8" s="125"/>
      <c r="J8" s="87" t="s">
        <v>89</v>
      </c>
      <c r="K8" s="124">
        <v>2200</v>
      </c>
      <c r="L8" s="125"/>
      <c r="M8" s="87" t="s">
        <v>90</v>
      </c>
      <c r="N8" s="124">
        <v>2080</v>
      </c>
      <c r="O8" s="125"/>
    </row>
    <row r="9" spans="1:15" ht="18" customHeight="1">
      <c r="A9" s="87" t="s">
        <v>89</v>
      </c>
      <c r="B9" s="124">
        <v>400</v>
      </c>
      <c r="C9" s="127"/>
      <c r="D9" s="126" t="s">
        <v>93</v>
      </c>
      <c r="E9" s="124">
        <v>1350</v>
      </c>
      <c r="F9" s="127"/>
      <c r="G9" s="87" t="s">
        <v>90</v>
      </c>
      <c r="H9" s="124">
        <v>1000</v>
      </c>
      <c r="I9" s="127"/>
      <c r="J9" s="87" t="s">
        <v>88</v>
      </c>
      <c r="K9" s="124">
        <v>1300</v>
      </c>
      <c r="L9" s="127"/>
      <c r="M9" s="87" t="s">
        <v>89</v>
      </c>
      <c r="N9" s="124">
        <v>1900</v>
      </c>
      <c r="O9" s="127"/>
    </row>
    <row r="10" spans="1:15" ht="18" customHeight="1">
      <c r="A10" s="87" t="s">
        <v>91</v>
      </c>
      <c r="B10" s="124">
        <v>590</v>
      </c>
      <c r="C10" s="127"/>
      <c r="D10" s="87" t="s">
        <v>371</v>
      </c>
      <c r="E10" s="124">
        <v>2780</v>
      </c>
      <c r="F10" s="127"/>
      <c r="G10" s="87" t="s">
        <v>263</v>
      </c>
      <c r="H10" s="124">
        <v>2850</v>
      </c>
      <c r="I10" s="127"/>
      <c r="J10" s="87" t="s">
        <v>94</v>
      </c>
      <c r="K10" s="124">
        <v>1850</v>
      </c>
      <c r="L10" s="127"/>
      <c r="M10" s="87" t="s">
        <v>93</v>
      </c>
      <c r="N10" s="124">
        <v>810</v>
      </c>
      <c r="O10" s="127"/>
    </row>
    <row r="11" spans="1:15" ht="18" customHeight="1">
      <c r="A11" s="87" t="s">
        <v>90</v>
      </c>
      <c r="B11" s="124">
        <v>1140</v>
      </c>
      <c r="C11" s="127"/>
      <c r="D11" s="87" t="s">
        <v>372</v>
      </c>
      <c r="E11" s="124">
        <v>2250</v>
      </c>
      <c r="F11" s="127"/>
      <c r="G11" s="126" t="s">
        <v>301</v>
      </c>
      <c r="H11" s="124">
        <v>600</v>
      </c>
      <c r="I11" s="127"/>
      <c r="J11" s="126" t="s">
        <v>96</v>
      </c>
      <c r="K11" s="124">
        <v>2240</v>
      </c>
      <c r="L11" s="127"/>
      <c r="M11" s="87" t="s">
        <v>260</v>
      </c>
      <c r="N11" s="124">
        <v>30</v>
      </c>
      <c r="O11" s="127"/>
    </row>
    <row r="12" spans="1:15" ht="18" customHeight="1">
      <c r="A12" s="87" t="s">
        <v>92</v>
      </c>
      <c r="B12" s="124">
        <v>700</v>
      </c>
      <c r="C12" s="127"/>
      <c r="D12" s="87" t="s">
        <v>254</v>
      </c>
      <c r="E12" s="124">
        <v>400</v>
      </c>
      <c r="F12" s="127"/>
      <c r="G12" s="87" t="s">
        <v>236</v>
      </c>
      <c r="H12" s="124">
        <v>700</v>
      </c>
      <c r="I12" s="127"/>
      <c r="J12" s="126" t="s">
        <v>326</v>
      </c>
      <c r="K12" s="124">
        <v>5800</v>
      </c>
      <c r="L12" s="127"/>
      <c r="M12" s="87"/>
      <c r="N12" s="131"/>
      <c r="O12" s="127"/>
    </row>
    <row r="13" spans="1:15" ht="18" customHeight="1">
      <c r="A13" s="87" t="s">
        <v>95</v>
      </c>
      <c r="B13" s="124">
        <v>720</v>
      </c>
      <c r="C13" s="127"/>
      <c r="D13" s="87" t="s">
        <v>255</v>
      </c>
      <c r="E13" s="124">
        <v>650</v>
      </c>
      <c r="F13" s="127"/>
      <c r="G13" s="87" t="s">
        <v>317</v>
      </c>
      <c r="H13" s="124">
        <v>1900</v>
      </c>
      <c r="I13" s="127"/>
      <c r="J13" s="370" t="s">
        <v>259</v>
      </c>
      <c r="K13" s="124">
        <v>4000</v>
      </c>
      <c r="L13" s="127"/>
      <c r="M13" s="129"/>
      <c r="N13" s="131"/>
      <c r="O13" s="147"/>
    </row>
    <row r="14" spans="1:15" ht="18" customHeight="1">
      <c r="A14" s="87" t="s">
        <v>97</v>
      </c>
      <c r="B14" s="124">
        <v>1250</v>
      </c>
      <c r="C14" s="127"/>
      <c r="D14" s="87"/>
      <c r="E14" s="131"/>
      <c r="F14" s="147"/>
      <c r="G14" s="87"/>
      <c r="H14" s="124"/>
      <c r="I14" s="205"/>
      <c r="J14" s="87" t="s">
        <v>98</v>
      </c>
      <c r="K14" s="124">
        <v>4310</v>
      </c>
      <c r="L14" s="127"/>
      <c r="M14" s="129"/>
      <c r="N14" s="131"/>
      <c r="O14" s="147"/>
    </row>
    <row r="15" spans="1:15" ht="18" customHeight="1">
      <c r="A15" s="87" t="s">
        <v>93</v>
      </c>
      <c r="B15" s="124">
        <v>980</v>
      </c>
      <c r="C15" s="127"/>
      <c r="D15" s="87"/>
      <c r="E15" s="124"/>
      <c r="F15" s="205"/>
      <c r="G15" s="126"/>
      <c r="H15" s="124"/>
      <c r="I15" s="205"/>
      <c r="J15" s="126" t="s">
        <v>331</v>
      </c>
      <c r="K15" s="124">
        <v>2770</v>
      </c>
      <c r="L15" s="127"/>
      <c r="M15" s="129"/>
      <c r="N15" s="131"/>
      <c r="O15" s="147"/>
    </row>
    <row r="16" spans="1:15" ht="18" customHeight="1">
      <c r="A16" s="87" t="s">
        <v>395</v>
      </c>
      <c r="B16" s="124">
        <v>900</v>
      </c>
      <c r="C16" s="127"/>
      <c r="D16" s="87"/>
      <c r="E16" s="124"/>
      <c r="F16" s="205"/>
      <c r="G16" s="87"/>
      <c r="H16" s="131"/>
      <c r="I16" s="147"/>
      <c r="J16" s="126" t="s">
        <v>278</v>
      </c>
      <c r="K16" s="124">
        <v>2770</v>
      </c>
      <c r="L16" s="127"/>
      <c r="M16" s="129"/>
      <c r="N16" s="131"/>
      <c r="O16" s="147"/>
    </row>
    <row r="17" spans="1:15" ht="18" customHeight="1">
      <c r="A17" s="87"/>
      <c r="B17" s="133"/>
      <c r="C17" s="147"/>
      <c r="D17" s="87"/>
      <c r="E17" s="131"/>
      <c r="F17" s="147"/>
      <c r="G17" s="87"/>
      <c r="H17" s="131"/>
      <c r="I17" s="147"/>
      <c r="J17" s="87" t="s">
        <v>297</v>
      </c>
      <c r="K17" s="124">
        <v>4000</v>
      </c>
      <c r="L17" s="127"/>
      <c r="M17" s="129"/>
      <c r="N17" s="131"/>
      <c r="O17" s="147"/>
    </row>
    <row r="18" spans="1:15" ht="18" customHeight="1">
      <c r="A18" s="87"/>
      <c r="B18" s="124"/>
      <c r="C18" s="205"/>
      <c r="D18" s="203"/>
      <c r="E18" s="177"/>
      <c r="F18" s="147"/>
      <c r="G18" s="126"/>
      <c r="H18" s="131"/>
      <c r="I18" s="147"/>
      <c r="J18" s="87"/>
      <c r="K18" s="124"/>
      <c r="L18" s="205"/>
      <c r="M18" s="129"/>
      <c r="N18" s="131"/>
      <c r="O18" s="147"/>
    </row>
    <row r="19" spans="1:15" ht="18" customHeight="1">
      <c r="A19" s="87"/>
      <c r="B19" s="133"/>
      <c r="C19" s="147"/>
      <c r="D19" s="203"/>
      <c r="E19" s="178"/>
      <c r="F19" s="147"/>
      <c r="G19" s="87"/>
      <c r="H19" s="131"/>
      <c r="I19" s="147"/>
      <c r="J19" s="87"/>
      <c r="K19" s="124"/>
      <c r="L19" s="205"/>
      <c r="M19" s="129"/>
      <c r="N19" s="131"/>
      <c r="O19" s="147"/>
    </row>
    <row r="20" spans="1:15" ht="18" customHeight="1">
      <c r="A20" s="87"/>
      <c r="B20" s="133"/>
      <c r="C20" s="147"/>
      <c r="D20" s="146"/>
      <c r="E20" s="143"/>
      <c r="F20" s="246"/>
      <c r="G20" s="247"/>
      <c r="H20" s="143"/>
      <c r="I20" s="144"/>
      <c r="J20" s="87"/>
      <c r="K20" s="124"/>
      <c r="L20" s="205"/>
      <c r="M20" s="87"/>
      <c r="N20" s="124"/>
      <c r="O20" s="205"/>
    </row>
    <row r="21" spans="1:15" ht="18" customHeight="1">
      <c r="A21" s="335"/>
      <c r="B21" s="124"/>
      <c r="C21" s="205"/>
      <c r="D21" s="248"/>
      <c r="E21" s="178"/>
      <c r="F21" s="249"/>
      <c r="G21" s="250"/>
      <c r="H21" s="181"/>
      <c r="I21" s="137"/>
      <c r="J21" s="87"/>
      <c r="K21" s="124"/>
      <c r="L21" s="205"/>
      <c r="M21" s="129"/>
      <c r="N21" s="131"/>
      <c r="O21" s="147"/>
    </row>
    <row r="22" spans="1:15" ht="18" customHeight="1">
      <c r="A22" s="134"/>
      <c r="B22" s="131"/>
      <c r="C22" s="147"/>
      <c r="D22" s="251"/>
      <c r="E22" s="178"/>
      <c r="F22" s="249"/>
      <c r="G22" s="252"/>
      <c r="H22" s="181"/>
      <c r="I22" s="137"/>
      <c r="J22" s="87"/>
      <c r="K22" s="131"/>
      <c r="L22" s="205"/>
      <c r="M22" s="129"/>
      <c r="N22" s="131"/>
      <c r="O22" s="147"/>
    </row>
    <row r="23" spans="1:15" ht="18" customHeight="1">
      <c r="A23" s="134"/>
      <c r="B23" s="131"/>
      <c r="C23" s="147"/>
      <c r="D23" s="142"/>
      <c r="E23" s="143"/>
      <c r="F23" s="246"/>
      <c r="G23" s="247"/>
      <c r="H23" s="143"/>
      <c r="I23" s="144"/>
      <c r="J23" s="87"/>
      <c r="K23" s="131"/>
      <c r="L23" s="147"/>
      <c r="M23" s="129"/>
      <c r="N23" s="131"/>
      <c r="O23" s="147"/>
    </row>
    <row r="24" spans="1:15" ht="18" customHeight="1">
      <c r="A24" s="134"/>
      <c r="B24" s="131"/>
      <c r="C24" s="147"/>
      <c r="D24" s="185"/>
      <c r="E24" s="183"/>
      <c r="F24" s="186"/>
      <c r="G24" s="253"/>
      <c r="H24" s="183"/>
      <c r="I24" s="184"/>
      <c r="J24" s="87"/>
      <c r="K24" s="131"/>
      <c r="L24" s="147"/>
      <c r="M24" s="129"/>
      <c r="N24" s="131"/>
      <c r="O24" s="147"/>
    </row>
    <row r="25" spans="1:15" ht="18" customHeight="1">
      <c r="A25" s="134"/>
      <c r="B25" s="131"/>
      <c r="C25" s="147"/>
      <c r="D25" s="185"/>
      <c r="E25" s="183"/>
      <c r="F25" s="186"/>
      <c r="G25" s="253"/>
      <c r="H25" s="254"/>
      <c r="I25" s="255"/>
      <c r="J25" s="87"/>
      <c r="K25" s="131"/>
      <c r="L25" s="147"/>
      <c r="M25" s="129"/>
      <c r="N25" s="131"/>
      <c r="O25" s="147"/>
    </row>
    <row r="26" spans="1:15" ht="18" customHeight="1">
      <c r="A26" s="134"/>
      <c r="B26" s="131"/>
      <c r="C26" s="147"/>
      <c r="D26" s="185"/>
      <c r="E26" s="183"/>
      <c r="F26" s="186"/>
      <c r="G26" s="256"/>
      <c r="H26" s="186"/>
      <c r="I26" s="257"/>
      <c r="J26" s="176"/>
      <c r="K26" s="192"/>
      <c r="L26" s="147"/>
      <c r="M26" s="129"/>
      <c r="N26" s="131"/>
      <c r="O26" s="147"/>
    </row>
    <row r="27" spans="1:15" ht="18" customHeight="1">
      <c r="A27" s="134"/>
      <c r="B27" s="131"/>
      <c r="C27" s="147"/>
      <c r="D27" s="129"/>
      <c r="E27" s="131"/>
      <c r="F27" s="147"/>
      <c r="G27" s="258"/>
      <c r="H27" s="259"/>
      <c r="I27" s="260"/>
      <c r="J27" s="262"/>
      <c r="K27" s="192"/>
      <c r="L27" s="147"/>
      <c r="M27" s="129"/>
      <c r="N27" s="131"/>
      <c r="O27" s="147"/>
    </row>
    <row r="28" spans="1:15" ht="18" customHeight="1">
      <c r="A28" s="134"/>
      <c r="B28" s="131"/>
      <c r="C28" s="147"/>
      <c r="D28" s="129"/>
      <c r="E28" s="131"/>
      <c r="F28" s="147"/>
      <c r="G28" s="129"/>
      <c r="H28" s="130"/>
      <c r="I28" s="261"/>
      <c r="J28" s="263"/>
      <c r="K28" s="192"/>
      <c r="L28" s="147"/>
      <c r="M28" s="129"/>
      <c r="N28" s="131"/>
      <c r="O28" s="147"/>
    </row>
    <row r="29" spans="1:15" ht="18" customHeight="1">
      <c r="A29" s="134"/>
      <c r="B29" s="131"/>
      <c r="C29" s="147"/>
      <c r="D29" s="129"/>
      <c r="E29" s="131"/>
      <c r="F29" s="147"/>
      <c r="G29" s="129"/>
      <c r="H29" s="131"/>
      <c r="I29" s="147"/>
      <c r="J29" s="263"/>
      <c r="K29" s="192"/>
      <c r="L29" s="147"/>
      <c r="M29" s="148"/>
      <c r="N29" s="131"/>
      <c r="O29" s="147"/>
    </row>
    <row r="30" spans="1:15" ht="18" customHeight="1">
      <c r="A30" s="134"/>
      <c r="B30" s="131"/>
      <c r="C30" s="147"/>
      <c r="D30" s="129"/>
      <c r="E30" s="131"/>
      <c r="F30" s="147"/>
      <c r="G30" s="129"/>
      <c r="H30" s="131"/>
      <c r="I30" s="147"/>
      <c r="J30" s="264"/>
      <c r="K30" s="192"/>
      <c r="L30" s="147"/>
      <c r="M30" s="129"/>
      <c r="N30" s="131"/>
      <c r="O30" s="147"/>
    </row>
    <row r="31" spans="1:15" ht="18" customHeight="1">
      <c r="A31" s="134"/>
      <c r="B31" s="131"/>
      <c r="C31" s="265"/>
      <c r="D31" s="129"/>
      <c r="E31" s="131"/>
      <c r="F31" s="147"/>
      <c r="G31" s="258"/>
      <c r="H31" s="131"/>
      <c r="I31" s="147"/>
      <c r="J31" s="228"/>
      <c r="K31" s="192"/>
      <c r="L31" s="147"/>
      <c r="M31" s="148"/>
      <c r="N31" s="131"/>
      <c r="O31" s="147"/>
    </row>
    <row r="32" spans="1:15" ht="18" customHeight="1">
      <c r="A32" s="134"/>
      <c r="B32" s="131"/>
      <c r="C32" s="147"/>
      <c r="D32" s="129"/>
      <c r="E32" s="131"/>
      <c r="F32" s="147"/>
      <c r="G32" s="129"/>
      <c r="H32" s="131"/>
      <c r="I32" s="147"/>
      <c r="J32" s="234"/>
      <c r="K32" s="192"/>
      <c r="L32" s="266"/>
      <c r="M32" s="267"/>
      <c r="N32" s="131"/>
      <c r="O32" s="147"/>
    </row>
    <row r="33" spans="1:15" ht="18" customHeight="1">
      <c r="A33" s="134"/>
      <c r="B33" s="131"/>
      <c r="C33" s="147"/>
      <c r="D33" s="129"/>
      <c r="E33" s="131"/>
      <c r="F33" s="147"/>
      <c r="G33" s="129"/>
      <c r="H33" s="131"/>
      <c r="I33" s="147"/>
      <c r="J33" s="333"/>
      <c r="K33" s="151"/>
      <c r="L33" s="147"/>
      <c r="M33" s="148"/>
      <c r="N33" s="131"/>
      <c r="O33" s="147"/>
    </row>
    <row r="34" spans="1:15" ht="18" customHeight="1">
      <c r="A34" s="150"/>
      <c r="B34" s="151"/>
      <c r="C34" s="147"/>
      <c r="D34" s="152"/>
      <c r="E34" s="151"/>
      <c r="F34" s="147"/>
      <c r="G34" s="152"/>
      <c r="H34" s="151"/>
      <c r="I34" s="147"/>
      <c r="J34" s="242"/>
      <c r="K34" s="239"/>
      <c r="L34" s="268"/>
      <c r="M34" s="152"/>
      <c r="N34" s="151"/>
      <c r="O34" s="147"/>
    </row>
    <row r="35" spans="1:15" ht="18" customHeight="1" thickBot="1">
      <c r="A35" s="154" t="s">
        <v>30</v>
      </c>
      <c r="B35" s="155">
        <f>SUM(B8:B34)</f>
        <v>7080</v>
      </c>
      <c r="C35" s="193">
        <f>SUM(C8:C34)</f>
        <v>0</v>
      </c>
      <c r="D35" s="154" t="s">
        <v>30</v>
      </c>
      <c r="E35" s="155">
        <f>SUM(E8:E34)</f>
        <v>9000</v>
      </c>
      <c r="F35" s="193">
        <f>SUM(F8:F34)</f>
        <v>0</v>
      </c>
      <c r="G35" s="154" t="s">
        <v>30</v>
      </c>
      <c r="H35" s="155">
        <f>SUM(H8:H34)</f>
        <v>8410</v>
      </c>
      <c r="I35" s="193">
        <f>SUM(I8:I34)</f>
        <v>0</v>
      </c>
      <c r="J35" s="154" t="s">
        <v>30</v>
      </c>
      <c r="K35" s="155">
        <f>SUM(K8:K34)</f>
        <v>31240</v>
      </c>
      <c r="L35" s="193">
        <f>SUM(L8:L34)</f>
        <v>0</v>
      </c>
      <c r="M35" s="154" t="s">
        <v>30</v>
      </c>
      <c r="N35" s="155">
        <f>SUM(N8:N34)</f>
        <v>4820</v>
      </c>
      <c r="O35" s="193">
        <f>SUM(O8:O34)</f>
        <v>0</v>
      </c>
    </row>
    <row r="36" spans="1:15" ht="15" customHeight="1" thickBot="1">
      <c r="A36" s="269"/>
      <c r="B36" s="270"/>
      <c r="C36" s="271"/>
      <c r="D36" s="269"/>
      <c r="E36" s="270"/>
      <c r="F36" s="271"/>
      <c r="G36" s="269"/>
      <c r="H36" s="272"/>
      <c r="I36" s="273"/>
      <c r="J36" s="269"/>
      <c r="K36" s="270"/>
      <c r="L36" s="271"/>
      <c r="M36" s="269"/>
      <c r="N36" s="270"/>
      <c r="O36" s="271"/>
    </row>
    <row r="37" spans="1:15" ht="17.25" customHeight="1" thickBot="1">
      <c r="A37" s="343" t="s">
        <v>445</v>
      </c>
      <c r="B37" s="168"/>
      <c r="C37" s="108" t="s">
        <v>183</v>
      </c>
      <c r="D37" s="109" t="s">
        <v>99</v>
      </c>
      <c r="E37" s="159"/>
      <c r="F37" s="111" t="s">
        <v>6</v>
      </c>
      <c r="G37" s="112">
        <f>B53+E53+H53+K53+N53</f>
        <v>28080</v>
      </c>
      <c r="H37" s="160" t="s">
        <v>7</v>
      </c>
      <c r="I37" s="169">
        <f>C53+F53+I53+L53+O53</f>
        <v>0</v>
      </c>
      <c r="J37" s="170"/>
      <c r="K37" s="174"/>
      <c r="L37" s="174"/>
      <c r="M37" s="199"/>
      <c r="N37" s="174"/>
      <c r="O37" s="174"/>
    </row>
    <row r="38" spans="1:15" ht="5.25" customHeight="1" thickBo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</row>
    <row r="39" spans="1:15" ht="18" customHeight="1">
      <c r="A39" s="89" t="s">
        <v>9</v>
      </c>
      <c r="B39" s="90"/>
      <c r="C39" s="119"/>
      <c r="D39" s="96" t="s">
        <v>10</v>
      </c>
      <c r="E39" s="90"/>
      <c r="F39" s="119"/>
      <c r="G39" s="96" t="s">
        <v>11</v>
      </c>
      <c r="H39" s="90"/>
      <c r="I39" s="119"/>
      <c r="J39" s="96" t="s">
        <v>12</v>
      </c>
      <c r="K39" s="90"/>
      <c r="L39" s="119"/>
      <c r="M39" s="96" t="s">
        <v>13</v>
      </c>
      <c r="N39" s="90"/>
      <c r="O39" s="119"/>
    </row>
    <row r="40" spans="1:15" s="8" customFormat="1" ht="15" customHeight="1">
      <c r="A40" s="120" t="s">
        <v>14</v>
      </c>
      <c r="B40" s="121" t="s">
        <v>16</v>
      </c>
      <c r="C40" s="123" t="s">
        <v>237</v>
      </c>
      <c r="D40" s="120" t="s">
        <v>14</v>
      </c>
      <c r="E40" s="121" t="s">
        <v>16</v>
      </c>
      <c r="F40" s="123" t="s">
        <v>237</v>
      </c>
      <c r="G40" s="341" t="s">
        <v>14</v>
      </c>
      <c r="H40" s="121" t="s">
        <v>16</v>
      </c>
      <c r="I40" s="123" t="s">
        <v>237</v>
      </c>
      <c r="J40" s="120" t="s">
        <v>14</v>
      </c>
      <c r="K40" s="121" t="s">
        <v>16</v>
      </c>
      <c r="L40" s="123" t="s">
        <v>237</v>
      </c>
      <c r="M40" s="120" t="s">
        <v>14</v>
      </c>
      <c r="N40" s="121" t="s">
        <v>16</v>
      </c>
      <c r="O40" s="123" t="s">
        <v>237</v>
      </c>
    </row>
    <row r="41" spans="1:15" ht="18" customHeight="1">
      <c r="A41" s="87" t="s">
        <v>100</v>
      </c>
      <c r="B41" s="124">
        <v>500</v>
      </c>
      <c r="C41" s="125"/>
      <c r="D41" s="87" t="s">
        <v>103</v>
      </c>
      <c r="E41" s="124">
        <v>2200</v>
      </c>
      <c r="F41" s="125"/>
      <c r="G41" s="87" t="s">
        <v>103</v>
      </c>
      <c r="H41" s="124">
        <v>2150</v>
      </c>
      <c r="I41" s="125"/>
      <c r="J41" s="87" t="s">
        <v>100</v>
      </c>
      <c r="K41" s="124">
        <v>2000</v>
      </c>
      <c r="L41" s="125"/>
      <c r="M41" s="87" t="s">
        <v>102</v>
      </c>
      <c r="N41" s="124">
        <v>740</v>
      </c>
      <c r="O41" s="125"/>
    </row>
    <row r="42" spans="1:15" ht="18" customHeight="1">
      <c r="A42" s="87" t="s">
        <v>103</v>
      </c>
      <c r="B42" s="124">
        <v>700</v>
      </c>
      <c r="C42" s="127"/>
      <c r="D42" s="87" t="s">
        <v>329</v>
      </c>
      <c r="E42" s="124">
        <v>1760</v>
      </c>
      <c r="F42" s="127"/>
      <c r="G42" s="370" t="s">
        <v>382</v>
      </c>
      <c r="H42" s="124">
        <v>2700</v>
      </c>
      <c r="I42" s="127"/>
      <c r="J42" s="370" t="s">
        <v>377</v>
      </c>
      <c r="K42" s="124">
        <v>5210</v>
      </c>
      <c r="L42" s="127"/>
      <c r="M42" s="87" t="s">
        <v>104</v>
      </c>
      <c r="N42" s="124">
        <v>170</v>
      </c>
      <c r="O42" s="127"/>
    </row>
    <row r="43" spans="1:15" ht="18" customHeight="1">
      <c r="A43" s="87" t="s">
        <v>101</v>
      </c>
      <c r="B43" s="124">
        <v>470</v>
      </c>
      <c r="C43" s="127"/>
      <c r="D43" s="87"/>
      <c r="E43" s="131"/>
      <c r="F43" s="147"/>
      <c r="G43" s="87"/>
      <c r="H43" s="124"/>
      <c r="I43" s="205"/>
      <c r="J43" s="370" t="s">
        <v>201</v>
      </c>
      <c r="K43" s="124">
        <v>1970</v>
      </c>
      <c r="L43" s="127"/>
      <c r="M43" s="87"/>
      <c r="N43" s="130"/>
      <c r="O43" s="205"/>
    </row>
    <row r="44" spans="1:15" ht="18" customHeight="1">
      <c r="A44" s="87"/>
      <c r="B44" s="217"/>
      <c r="C44" s="127"/>
      <c r="D44" s="87"/>
      <c r="E44" s="131"/>
      <c r="F44" s="147"/>
      <c r="G44" s="87"/>
      <c r="H44" s="124"/>
      <c r="I44" s="205"/>
      <c r="J44" s="87" t="s">
        <v>105</v>
      </c>
      <c r="K44" s="124">
        <v>2300</v>
      </c>
      <c r="L44" s="127"/>
      <c r="M44" s="87"/>
      <c r="N44" s="131"/>
      <c r="O44" s="147"/>
    </row>
    <row r="45" spans="1:15" ht="18" customHeight="1">
      <c r="A45" s="370"/>
      <c r="B45" s="217"/>
      <c r="C45" s="127"/>
      <c r="D45" s="126"/>
      <c r="E45" s="131"/>
      <c r="F45" s="147"/>
      <c r="G45" s="126"/>
      <c r="H45" s="124"/>
      <c r="I45" s="205"/>
      <c r="J45" s="126" t="s">
        <v>106</v>
      </c>
      <c r="K45" s="124">
        <v>4310</v>
      </c>
      <c r="L45" s="127"/>
      <c r="M45" s="87"/>
      <c r="N45" s="131"/>
      <c r="O45" s="147"/>
    </row>
    <row r="46" spans="1:15" ht="18" customHeight="1">
      <c r="A46" s="87"/>
      <c r="B46" s="133"/>
      <c r="C46" s="147"/>
      <c r="D46" s="126"/>
      <c r="E46" s="131"/>
      <c r="F46" s="147"/>
      <c r="G46" s="87"/>
      <c r="H46" s="124"/>
      <c r="I46" s="205"/>
      <c r="J46" s="87" t="s">
        <v>104</v>
      </c>
      <c r="K46" s="124">
        <v>900</v>
      </c>
      <c r="L46" s="127"/>
      <c r="M46" s="129"/>
      <c r="N46" s="131"/>
      <c r="O46" s="147"/>
    </row>
    <row r="47" spans="1:15" ht="18" customHeight="1">
      <c r="A47" s="87"/>
      <c r="B47" s="133"/>
      <c r="C47" s="147"/>
      <c r="D47" s="87"/>
      <c r="E47" s="131"/>
      <c r="F47" s="147"/>
      <c r="G47" s="87"/>
      <c r="H47" s="131"/>
      <c r="I47" s="147"/>
      <c r="J47" s="87"/>
      <c r="K47" s="130"/>
      <c r="L47" s="205"/>
      <c r="M47" s="129"/>
      <c r="N47" s="131"/>
      <c r="O47" s="147"/>
    </row>
    <row r="48" spans="1:15" ht="18" customHeight="1">
      <c r="A48" s="87"/>
      <c r="B48" s="133"/>
      <c r="C48" s="147"/>
      <c r="D48" s="87"/>
      <c r="E48" s="131"/>
      <c r="F48" s="147"/>
      <c r="G48" s="200"/>
      <c r="H48" s="131"/>
      <c r="I48" s="147"/>
      <c r="J48" s="87"/>
      <c r="K48" s="131"/>
      <c r="L48" s="147"/>
      <c r="M48" s="129"/>
      <c r="N48" s="131"/>
      <c r="O48" s="147"/>
    </row>
    <row r="49" spans="1:15" ht="18" customHeight="1">
      <c r="A49" s="87"/>
      <c r="B49" s="133"/>
      <c r="C49" s="147"/>
      <c r="D49" s="126"/>
      <c r="E49" s="131"/>
      <c r="F49" s="147"/>
      <c r="G49" s="149"/>
      <c r="H49" s="131"/>
      <c r="I49" s="147"/>
      <c r="J49" s="87"/>
      <c r="K49" s="131"/>
      <c r="L49" s="147"/>
      <c r="M49" s="129"/>
      <c r="N49" s="131"/>
      <c r="O49" s="147"/>
    </row>
    <row r="50" spans="1:15" ht="18" customHeight="1">
      <c r="A50" s="87"/>
      <c r="B50" s="133"/>
      <c r="C50" s="147"/>
      <c r="D50" s="87"/>
      <c r="E50" s="131"/>
      <c r="F50" s="147"/>
      <c r="G50" s="180"/>
      <c r="H50" s="140"/>
      <c r="I50" s="137"/>
      <c r="J50" s="126"/>
      <c r="K50" s="131"/>
      <c r="L50" s="147"/>
      <c r="M50" s="129"/>
      <c r="N50" s="131"/>
      <c r="O50" s="147"/>
    </row>
    <row r="51" spans="1:15" ht="18" customHeight="1">
      <c r="A51" s="87"/>
      <c r="B51" s="133"/>
      <c r="C51" s="147"/>
      <c r="D51" s="87"/>
      <c r="E51" s="131"/>
      <c r="F51" s="147"/>
      <c r="G51" s="213"/>
      <c r="H51" s="140"/>
      <c r="I51" s="137"/>
      <c r="J51" s="126"/>
      <c r="K51" s="131"/>
      <c r="L51" s="147"/>
      <c r="M51" s="129"/>
      <c r="N51" s="131"/>
      <c r="O51" s="147"/>
    </row>
    <row r="52" spans="1:15" ht="18" customHeight="1">
      <c r="A52" s="238"/>
      <c r="B52" s="239"/>
      <c r="C52" s="147"/>
      <c r="D52" s="238"/>
      <c r="E52" s="240"/>
      <c r="F52" s="147"/>
      <c r="G52" s="238"/>
      <c r="H52" s="241"/>
      <c r="I52" s="147"/>
      <c r="J52" s="242"/>
      <c r="K52" s="240"/>
      <c r="L52" s="147"/>
      <c r="M52" s="238"/>
      <c r="N52" s="240"/>
      <c r="O52" s="147"/>
    </row>
    <row r="53" spans="1:15" ht="18" customHeight="1" thickBot="1">
      <c r="A53" s="154" t="s">
        <v>30</v>
      </c>
      <c r="B53" s="155">
        <f>SUM(B41:B52)</f>
        <v>1670</v>
      </c>
      <c r="C53" s="193">
        <f>SUM(C41:C52)</f>
        <v>0</v>
      </c>
      <c r="D53" s="154" t="s">
        <v>30</v>
      </c>
      <c r="E53" s="155">
        <f>SUM(E41:E52)</f>
        <v>3960</v>
      </c>
      <c r="F53" s="193">
        <f>SUM(F41:F52)</f>
        <v>0</v>
      </c>
      <c r="G53" s="154" t="s">
        <v>30</v>
      </c>
      <c r="H53" s="155">
        <f>SUM(H41:H52)</f>
        <v>4850</v>
      </c>
      <c r="I53" s="193">
        <f>SUM(I41:I52)</f>
        <v>0</v>
      </c>
      <c r="J53" s="154" t="s">
        <v>30</v>
      </c>
      <c r="K53" s="155">
        <f>SUM(K41:K52)</f>
        <v>16690</v>
      </c>
      <c r="L53" s="193">
        <f>SUM(L41:L52)</f>
        <v>0</v>
      </c>
      <c r="M53" s="154" t="s">
        <v>30</v>
      </c>
      <c r="N53" s="155">
        <f>SUM(N41:N52)</f>
        <v>910</v>
      </c>
      <c r="O53" s="193">
        <f>SUM(O41:O52)</f>
        <v>0</v>
      </c>
    </row>
    <row r="54" spans="1:15" ht="15" customHeight="1" thickBot="1">
      <c r="A54" s="269"/>
      <c r="B54" s="270"/>
      <c r="C54" s="271"/>
      <c r="D54" s="269"/>
      <c r="E54" s="270"/>
      <c r="F54" s="271"/>
      <c r="G54" s="269"/>
      <c r="H54" s="270"/>
      <c r="I54" s="271"/>
      <c r="J54" s="269"/>
      <c r="K54" s="270"/>
      <c r="L54" s="271"/>
      <c r="M54" s="269"/>
      <c r="N54" s="270"/>
      <c r="O54" s="271"/>
    </row>
    <row r="55" spans="1:15" s="8" customFormat="1" ht="17.25" customHeight="1" thickBot="1">
      <c r="A55" s="343" t="s">
        <v>445</v>
      </c>
      <c r="B55" s="168"/>
      <c r="C55" s="108" t="s">
        <v>184</v>
      </c>
      <c r="D55" s="109" t="s">
        <v>107</v>
      </c>
      <c r="E55" s="159"/>
      <c r="F55" s="111" t="s">
        <v>6</v>
      </c>
      <c r="G55" s="112">
        <f>B71+E71+H71+K71+N71</f>
        <v>26280</v>
      </c>
      <c r="H55" s="160" t="s">
        <v>7</v>
      </c>
      <c r="I55" s="169">
        <f>C71+F71+I71+L71+O71</f>
        <v>0</v>
      </c>
      <c r="J55" s="170"/>
      <c r="K55" s="174"/>
      <c r="L55" s="174"/>
      <c r="M55" s="199"/>
      <c r="N55" s="174"/>
      <c r="O55" s="174"/>
    </row>
    <row r="56" spans="1:15" ht="5.25" customHeight="1" thickBot="1">
      <c r="A56" s="175"/>
      <c r="B56" s="175"/>
      <c r="C56" s="274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</row>
    <row r="57" spans="1:15" ht="18" customHeight="1">
      <c r="A57" s="89" t="s">
        <v>9</v>
      </c>
      <c r="B57" s="93"/>
      <c r="C57" s="98"/>
      <c r="D57" s="96" t="s">
        <v>10</v>
      </c>
      <c r="E57" s="93"/>
      <c r="F57" s="98"/>
      <c r="G57" s="96" t="s">
        <v>11</v>
      </c>
      <c r="H57" s="93"/>
      <c r="I57" s="98"/>
      <c r="J57" s="96" t="s">
        <v>12</v>
      </c>
      <c r="K57" s="93"/>
      <c r="L57" s="98"/>
      <c r="M57" s="96" t="s">
        <v>13</v>
      </c>
      <c r="N57" s="93"/>
      <c r="O57" s="98"/>
    </row>
    <row r="58" spans="1:15" s="8" customFormat="1" ht="15" customHeight="1">
      <c r="A58" s="275" t="s">
        <v>14</v>
      </c>
      <c r="B58" s="276" t="s">
        <v>16</v>
      </c>
      <c r="C58" s="123" t="s">
        <v>237</v>
      </c>
      <c r="D58" s="275" t="s">
        <v>14</v>
      </c>
      <c r="E58" s="276" t="s">
        <v>16</v>
      </c>
      <c r="F58" s="123" t="s">
        <v>237</v>
      </c>
      <c r="G58" s="275" t="s">
        <v>14</v>
      </c>
      <c r="H58" s="276" t="s">
        <v>16</v>
      </c>
      <c r="I58" s="123" t="s">
        <v>237</v>
      </c>
      <c r="J58" s="275" t="s">
        <v>14</v>
      </c>
      <c r="K58" s="276" t="s">
        <v>16</v>
      </c>
      <c r="L58" s="123" t="s">
        <v>237</v>
      </c>
      <c r="M58" s="275" t="s">
        <v>14</v>
      </c>
      <c r="N58" s="276" t="s">
        <v>16</v>
      </c>
      <c r="O58" s="123" t="s">
        <v>237</v>
      </c>
    </row>
    <row r="59" spans="1:15" ht="18" customHeight="1">
      <c r="A59" s="87" t="s">
        <v>108</v>
      </c>
      <c r="B59" s="124">
        <v>970</v>
      </c>
      <c r="C59" s="125"/>
      <c r="D59" s="87" t="s">
        <v>109</v>
      </c>
      <c r="E59" s="124">
        <v>1430</v>
      </c>
      <c r="F59" s="125"/>
      <c r="G59" s="87" t="s">
        <v>223</v>
      </c>
      <c r="H59" s="124">
        <v>3990</v>
      </c>
      <c r="I59" s="125"/>
      <c r="J59" s="87" t="s">
        <v>110</v>
      </c>
      <c r="K59" s="124">
        <v>1840</v>
      </c>
      <c r="L59" s="125"/>
      <c r="M59" s="87" t="s">
        <v>111</v>
      </c>
      <c r="N59" s="124">
        <v>270</v>
      </c>
      <c r="O59" s="125"/>
    </row>
    <row r="60" spans="1:15" ht="18" customHeight="1">
      <c r="A60" s="87" t="s">
        <v>112</v>
      </c>
      <c r="B60" s="124">
        <v>580</v>
      </c>
      <c r="C60" s="127"/>
      <c r="D60" s="370" t="s">
        <v>440</v>
      </c>
      <c r="E60" s="130">
        <v>2500</v>
      </c>
      <c r="F60" s="127"/>
      <c r="G60" s="87" t="s">
        <v>109</v>
      </c>
      <c r="H60" s="124">
        <v>3540</v>
      </c>
      <c r="I60" s="127"/>
      <c r="J60" s="87" t="s">
        <v>111</v>
      </c>
      <c r="K60" s="124">
        <v>1700</v>
      </c>
      <c r="L60" s="127"/>
      <c r="M60" s="87" t="s">
        <v>113</v>
      </c>
      <c r="N60" s="124">
        <v>210</v>
      </c>
      <c r="O60" s="127"/>
    </row>
    <row r="61" spans="1:15" ht="18" customHeight="1">
      <c r="A61" s="87" t="s">
        <v>109</v>
      </c>
      <c r="B61" s="124">
        <v>1530</v>
      </c>
      <c r="C61" s="127"/>
      <c r="D61" s="277"/>
      <c r="E61" s="130"/>
      <c r="F61" s="127"/>
      <c r="G61" s="87" t="s">
        <v>209</v>
      </c>
      <c r="H61" s="124">
        <v>1630</v>
      </c>
      <c r="I61" s="127"/>
      <c r="J61" s="87" t="s">
        <v>113</v>
      </c>
      <c r="K61" s="124">
        <v>2020</v>
      </c>
      <c r="L61" s="127"/>
      <c r="M61" s="87" t="s">
        <v>114</v>
      </c>
      <c r="N61" s="124">
        <v>240</v>
      </c>
      <c r="O61" s="127"/>
    </row>
    <row r="62" spans="1:15" ht="18" customHeight="1">
      <c r="A62" s="87"/>
      <c r="B62" s="217"/>
      <c r="C62" s="127"/>
      <c r="D62" s="277"/>
      <c r="E62" s="124"/>
      <c r="F62" s="127"/>
      <c r="G62" s="126"/>
      <c r="H62" s="130"/>
      <c r="I62" s="127"/>
      <c r="J62" s="87" t="s">
        <v>209</v>
      </c>
      <c r="K62" s="124">
        <v>1700</v>
      </c>
      <c r="L62" s="127"/>
      <c r="M62" s="129"/>
      <c r="N62" s="130"/>
      <c r="O62" s="127"/>
    </row>
    <row r="63" spans="1:15" ht="18" customHeight="1">
      <c r="A63" s="277"/>
      <c r="B63" s="133"/>
      <c r="C63" s="132"/>
      <c r="D63" s="277"/>
      <c r="E63" s="124"/>
      <c r="F63" s="127"/>
      <c r="G63" s="87"/>
      <c r="H63" s="130"/>
      <c r="I63" s="127"/>
      <c r="J63" s="126" t="s">
        <v>114</v>
      </c>
      <c r="K63" s="124">
        <v>2130</v>
      </c>
      <c r="L63" s="127"/>
      <c r="M63" s="129"/>
      <c r="N63" s="130"/>
      <c r="O63" s="127"/>
    </row>
    <row r="64" spans="1:15" ht="18" customHeight="1">
      <c r="A64" s="277"/>
      <c r="B64" s="133"/>
      <c r="C64" s="132"/>
      <c r="D64" s="277"/>
      <c r="E64" s="131"/>
      <c r="F64" s="132"/>
      <c r="G64" s="277"/>
      <c r="H64" s="131"/>
      <c r="I64" s="132"/>
      <c r="J64" s="87"/>
      <c r="K64" s="131"/>
      <c r="L64" s="132"/>
      <c r="M64" s="87"/>
      <c r="N64" s="124"/>
      <c r="O64" s="127"/>
    </row>
    <row r="65" spans="1:15" ht="18" customHeight="1">
      <c r="A65" s="277"/>
      <c r="B65" s="133"/>
      <c r="C65" s="132"/>
      <c r="D65" s="277"/>
      <c r="E65" s="131"/>
      <c r="F65" s="132"/>
      <c r="G65" s="138"/>
      <c r="H65" s="140"/>
      <c r="I65" s="132"/>
      <c r="J65" s="129"/>
      <c r="K65" s="130"/>
      <c r="L65" s="127"/>
      <c r="M65" s="129"/>
      <c r="N65" s="130"/>
      <c r="O65" s="127"/>
    </row>
    <row r="66" spans="1:15" ht="18" customHeight="1">
      <c r="A66" s="277"/>
      <c r="B66" s="133"/>
      <c r="C66" s="132"/>
      <c r="D66" s="277"/>
      <c r="E66" s="131"/>
      <c r="F66" s="132"/>
      <c r="G66" s="278"/>
      <c r="H66" s="131"/>
      <c r="I66" s="132"/>
      <c r="J66" s="87"/>
      <c r="K66" s="124"/>
      <c r="L66" s="127"/>
      <c r="M66" s="129"/>
      <c r="N66" s="131"/>
      <c r="O66" s="132"/>
    </row>
    <row r="67" spans="1:15" ht="18" customHeight="1">
      <c r="A67" s="277"/>
      <c r="B67" s="133"/>
      <c r="C67" s="132"/>
      <c r="D67" s="278"/>
      <c r="E67" s="131"/>
      <c r="F67" s="132"/>
      <c r="G67" s="277"/>
      <c r="H67" s="131"/>
      <c r="I67" s="132"/>
      <c r="J67" s="277"/>
      <c r="K67" s="131"/>
      <c r="L67" s="132"/>
      <c r="M67" s="279"/>
      <c r="N67" s="131"/>
      <c r="O67" s="132"/>
    </row>
    <row r="68" spans="1:15" ht="18" customHeight="1">
      <c r="A68" s="277"/>
      <c r="B68" s="133"/>
      <c r="C68" s="132"/>
      <c r="D68" s="277"/>
      <c r="E68" s="131"/>
      <c r="F68" s="132"/>
      <c r="G68" s="277"/>
      <c r="H68" s="131"/>
      <c r="I68" s="132"/>
      <c r="J68" s="135"/>
      <c r="K68" s="131"/>
      <c r="L68" s="132"/>
      <c r="M68" s="258"/>
      <c r="N68" s="131"/>
      <c r="O68" s="132"/>
    </row>
    <row r="69" spans="1:15" ht="18" customHeight="1">
      <c r="A69" s="277"/>
      <c r="B69" s="133"/>
      <c r="C69" s="132"/>
      <c r="D69" s="277"/>
      <c r="E69" s="131"/>
      <c r="F69" s="132"/>
      <c r="G69" s="278"/>
      <c r="H69" s="131"/>
      <c r="I69" s="132"/>
      <c r="J69" s="280"/>
      <c r="K69" s="131"/>
      <c r="L69" s="132"/>
      <c r="M69" s="279"/>
      <c r="N69" s="131"/>
      <c r="O69" s="132"/>
    </row>
    <row r="70" spans="1:15" ht="18" customHeight="1">
      <c r="A70" s="281"/>
      <c r="B70" s="282"/>
      <c r="C70" s="132"/>
      <c r="D70" s="281"/>
      <c r="E70" s="151"/>
      <c r="F70" s="132"/>
      <c r="G70" s="283"/>
      <c r="H70" s="151"/>
      <c r="I70" s="132"/>
      <c r="J70" s="283"/>
      <c r="K70" s="151"/>
      <c r="L70" s="132"/>
      <c r="M70" s="284"/>
      <c r="N70" s="151"/>
      <c r="O70" s="132"/>
    </row>
    <row r="71" spans="1:15" ht="18" customHeight="1" thickBot="1">
      <c r="A71" s="285" t="s">
        <v>30</v>
      </c>
      <c r="B71" s="155">
        <f>SUM(B59:B70)</f>
        <v>3080</v>
      </c>
      <c r="C71" s="193">
        <f>SUM(C59:C70)</f>
        <v>0</v>
      </c>
      <c r="D71" s="285" t="s">
        <v>30</v>
      </c>
      <c r="E71" s="155">
        <f>SUM(E59:E70)</f>
        <v>3930</v>
      </c>
      <c r="F71" s="193">
        <f>SUM(F59:F70)</f>
        <v>0</v>
      </c>
      <c r="G71" s="285" t="s">
        <v>30</v>
      </c>
      <c r="H71" s="155">
        <f>SUM(H59:H70)</f>
        <v>9160</v>
      </c>
      <c r="I71" s="193">
        <f>SUM(I59:I70)</f>
        <v>0</v>
      </c>
      <c r="J71" s="285" t="s">
        <v>30</v>
      </c>
      <c r="K71" s="155">
        <f>SUM(K59:K70)</f>
        <v>9390</v>
      </c>
      <c r="L71" s="193">
        <f>SUM(L59:L70)</f>
        <v>0</v>
      </c>
      <c r="M71" s="285" t="s">
        <v>30</v>
      </c>
      <c r="N71" s="155">
        <f>SUM(N59:N70)</f>
        <v>720</v>
      </c>
      <c r="O71" s="193">
        <f>SUM(O59:O70)</f>
        <v>0</v>
      </c>
    </row>
    <row r="72" spans="1:15" ht="13.5" customHeight="1">
      <c r="A72" s="269"/>
      <c r="B72" s="270"/>
      <c r="C72" s="271"/>
      <c r="D72" s="269"/>
      <c r="E72" s="270"/>
      <c r="F72" s="271"/>
      <c r="G72" s="269"/>
      <c r="H72" s="270"/>
      <c r="I72" s="271"/>
      <c r="J72" s="269"/>
      <c r="K72" s="270"/>
      <c r="L72" s="271"/>
      <c r="M72" s="269"/>
      <c r="N72" s="270"/>
      <c r="O72" s="271"/>
    </row>
    <row r="73" ht="13.5" customHeight="1"/>
    <row r="74" ht="13.5" customHeight="1"/>
    <row r="75" ht="13.5" customHeight="1"/>
    <row r="76" ht="13.5" customHeight="1"/>
  </sheetData>
  <sheetProtection/>
  <mergeCells count="3">
    <mergeCell ref="K2:L2"/>
    <mergeCell ref="A2:D2"/>
    <mergeCell ref="E2:G2"/>
  </mergeCells>
  <conditionalFormatting sqref="C8 O60:O61 O63 L60:L63 L65">
    <cfRule type="cellIs" priority="33" dxfId="178" operator="greaterThan" stopIfTrue="1">
      <formula>B8</formula>
    </cfRule>
  </conditionalFormatting>
  <conditionalFormatting sqref="F8">
    <cfRule type="cellIs" priority="32" dxfId="178" operator="greaterThan" stopIfTrue="1">
      <formula>E8</formula>
    </cfRule>
  </conditionalFormatting>
  <conditionalFormatting sqref="I8">
    <cfRule type="cellIs" priority="31" dxfId="178" operator="greaterThan" stopIfTrue="1">
      <formula>H8</formula>
    </cfRule>
  </conditionalFormatting>
  <conditionalFormatting sqref="L8">
    <cfRule type="cellIs" priority="30" dxfId="178" operator="greaterThan" stopIfTrue="1">
      <formula>K8</formula>
    </cfRule>
  </conditionalFormatting>
  <conditionalFormatting sqref="O8">
    <cfRule type="cellIs" priority="29" dxfId="178" operator="greaterThan" stopIfTrue="1">
      <formula>N8</formula>
    </cfRule>
  </conditionalFormatting>
  <conditionalFormatting sqref="C41">
    <cfRule type="cellIs" priority="28" dxfId="178" operator="greaterThan" stopIfTrue="1">
      <formula>B41</formula>
    </cfRule>
  </conditionalFormatting>
  <conditionalFormatting sqref="F41">
    <cfRule type="cellIs" priority="27" dxfId="178" operator="greaterThan" stopIfTrue="1">
      <formula>E41</formula>
    </cfRule>
  </conditionalFormatting>
  <conditionalFormatting sqref="I41">
    <cfRule type="cellIs" priority="26" dxfId="178" operator="greaterThan" stopIfTrue="1">
      <formula>H41</formula>
    </cfRule>
  </conditionalFormatting>
  <conditionalFormatting sqref="L41">
    <cfRule type="cellIs" priority="25" dxfId="178" operator="greaterThan" stopIfTrue="1">
      <formula>K41</formula>
    </cfRule>
  </conditionalFormatting>
  <conditionalFormatting sqref="O41">
    <cfRule type="cellIs" priority="24" dxfId="178" operator="greaterThan" stopIfTrue="1">
      <formula>N41</formula>
    </cfRule>
  </conditionalFormatting>
  <conditionalFormatting sqref="C59">
    <cfRule type="cellIs" priority="23" dxfId="178" operator="greaterThan" stopIfTrue="1">
      <formula>B59</formula>
    </cfRule>
  </conditionalFormatting>
  <conditionalFormatting sqref="F59">
    <cfRule type="cellIs" priority="22" dxfId="178" operator="greaterThan" stopIfTrue="1">
      <formula>E59</formula>
    </cfRule>
  </conditionalFormatting>
  <conditionalFormatting sqref="I59">
    <cfRule type="cellIs" priority="21" dxfId="178" operator="greaterThan" stopIfTrue="1">
      <formula>H59</formula>
    </cfRule>
  </conditionalFormatting>
  <conditionalFormatting sqref="L59">
    <cfRule type="cellIs" priority="20" dxfId="178" operator="greaterThan" stopIfTrue="1">
      <formula>K59</formula>
    </cfRule>
  </conditionalFormatting>
  <conditionalFormatting sqref="O59">
    <cfRule type="cellIs" priority="19" dxfId="178" operator="greaterThan" stopIfTrue="1">
      <formula>N59</formula>
    </cfRule>
  </conditionalFormatting>
  <conditionalFormatting sqref="C9:C16">
    <cfRule type="cellIs" priority="18" dxfId="178" operator="greaterThan" stopIfTrue="1">
      <formula>B9</formula>
    </cfRule>
  </conditionalFormatting>
  <conditionalFormatting sqref="F9:F13">
    <cfRule type="cellIs" priority="17" dxfId="178" operator="greaterThan" stopIfTrue="1">
      <formula>E9</formula>
    </cfRule>
  </conditionalFormatting>
  <conditionalFormatting sqref="I9:I13">
    <cfRule type="cellIs" priority="16" dxfId="178" operator="greaterThan" stopIfTrue="1">
      <formula>H9</formula>
    </cfRule>
  </conditionalFormatting>
  <conditionalFormatting sqref="L9:L11 L13:L17">
    <cfRule type="cellIs" priority="15" dxfId="178" operator="greaterThan" stopIfTrue="1">
      <formula>K9</formula>
    </cfRule>
  </conditionalFormatting>
  <conditionalFormatting sqref="O9:O11">
    <cfRule type="cellIs" priority="14" dxfId="178" operator="greaterThan" stopIfTrue="1">
      <formula>N9</formula>
    </cfRule>
  </conditionalFormatting>
  <conditionalFormatting sqref="L12">
    <cfRule type="cellIs" priority="12" dxfId="178" operator="greaterThan" stopIfTrue="1">
      <formula>K12</formula>
    </cfRule>
  </conditionalFormatting>
  <conditionalFormatting sqref="C42:C43">
    <cfRule type="cellIs" priority="11" dxfId="178" operator="greaterThan" stopIfTrue="1">
      <formula>B42</formula>
    </cfRule>
  </conditionalFormatting>
  <conditionalFormatting sqref="F42">
    <cfRule type="cellIs" priority="10" dxfId="178" operator="greaterThan" stopIfTrue="1">
      <formula>E42</formula>
    </cfRule>
  </conditionalFormatting>
  <conditionalFormatting sqref="I42">
    <cfRule type="cellIs" priority="9" dxfId="178" operator="greaterThan" stopIfTrue="1">
      <formula>H42</formula>
    </cfRule>
  </conditionalFormatting>
  <conditionalFormatting sqref="L42:L45">
    <cfRule type="cellIs" priority="8" dxfId="178" operator="greaterThan" stopIfTrue="1">
      <formula>K42</formula>
    </cfRule>
  </conditionalFormatting>
  <conditionalFormatting sqref="L46">
    <cfRule type="cellIs" priority="7" dxfId="178" operator="greaterThan" stopIfTrue="1">
      <formula>K46</formula>
    </cfRule>
  </conditionalFormatting>
  <conditionalFormatting sqref="O42">
    <cfRule type="cellIs" priority="6" dxfId="178" operator="greaterThan" stopIfTrue="1">
      <formula>N42</formula>
    </cfRule>
  </conditionalFormatting>
  <conditionalFormatting sqref="C60:C62">
    <cfRule type="cellIs" priority="5" dxfId="178" operator="greaterThan" stopIfTrue="1">
      <formula>B60</formula>
    </cfRule>
  </conditionalFormatting>
  <conditionalFormatting sqref="F62:F63">
    <cfRule type="cellIs" priority="4" dxfId="178" operator="greaterThan" stopIfTrue="1">
      <formula>E62</formula>
    </cfRule>
  </conditionalFormatting>
  <conditionalFormatting sqref="I60:I61">
    <cfRule type="cellIs" priority="3" dxfId="178" operator="greaterThan" stopIfTrue="1">
      <formula>H60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="90" zoomScaleNormal="90" workbookViewId="0" topLeftCell="A1">
      <selection activeCell="R31" sqref="R31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8.00390625" style="9" customWidth="1"/>
    <col min="12" max="12" width="9.625" style="9" customWidth="1"/>
    <col min="13" max="13" width="11.625" style="9" customWidth="1"/>
    <col min="14" max="14" width="8.00390625" style="9" customWidth="1"/>
    <col min="15" max="15" width="9.625" style="9" customWidth="1"/>
    <col min="16" max="16" width="2.375" style="9" customWidth="1"/>
    <col min="17" max="16384" width="9.00390625" style="9" customWidth="1"/>
  </cols>
  <sheetData>
    <row r="1" spans="1:15" ht="16.5" customHeight="1">
      <c r="A1" s="89" t="s">
        <v>0</v>
      </c>
      <c r="B1" s="90"/>
      <c r="C1" s="90"/>
      <c r="D1" s="91"/>
      <c r="E1" s="92" t="s">
        <v>1</v>
      </c>
      <c r="F1" s="93"/>
      <c r="G1" s="94"/>
      <c r="H1" s="95" t="s">
        <v>2</v>
      </c>
      <c r="I1" s="96" t="s">
        <v>3</v>
      </c>
      <c r="J1" s="91"/>
      <c r="K1" s="97" t="s">
        <v>4</v>
      </c>
      <c r="L1" s="98"/>
      <c r="M1" s="99"/>
      <c r="N1" s="100"/>
      <c r="O1" s="8"/>
    </row>
    <row r="2" spans="1:15" ht="34.5" customHeight="1" thickBot="1">
      <c r="A2" s="426">
        <f>'東区・博多区'!A2</f>
        <v>0</v>
      </c>
      <c r="B2" s="436"/>
      <c r="C2" s="436"/>
      <c r="D2" s="437"/>
      <c r="E2" s="429" t="str">
        <f>'東区・博多区'!E2</f>
        <v>平成　　　年　　　月　　　日</v>
      </c>
      <c r="F2" s="430"/>
      <c r="G2" s="431"/>
      <c r="H2" s="166">
        <f>'東区・博多区'!H2</f>
        <v>0</v>
      </c>
      <c r="I2" s="102">
        <f>'東区・博多区'!I2</f>
        <v>0</v>
      </c>
      <c r="J2" s="103"/>
      <c r="K2" s="424"/>
      <c r="L2" s="425"/>
      <c r="M2" s="104"/>
      <c r="N2" s="105"/>
      <c r="O2" s="8"/>
    </row>
    <row r="3" spans="13:14" ht="15" customHeight="1" thickBot="1">
      <c r="M3" s="106" t="s">
        <v>226</v>
      </c>
      <c r="N3" s="167"/>
    </row>
    <row r="4" spans="1:15" ht="17.25" customHeight="1" thickBot="1">
      <c r="A4" s="343" t="s">
        <v>445</v>
      </c>
      <c r="B4" s="168"/>
      <c r="C4" s="108" t="s">
        <v>185</v>
      </c>
      <c r="D4" s="109" t="s">
        <v>115</v>
      </c>
      <c r="E4" s="159"/>
      <c r="F4" s="111" t="s">
        <v>6</v>
      </c>
      <c r="G4" s="112">
        <f>B19+E19+H19+K19+N19</f>
        <v>32230</v>
      </c>
      <c r="H4" s="160" t="s">
        <v>7</v>
      </c>
      <c r="I4" s="169">
        <f>C19+F19+I19+L19+O19</f>
        <v>0</v>
      </c>
      <c r="J4" s="170"/>
      <c r="K4" s="171" t="s">
        <v>8</v>
      </c>
      <c r="L4" s="172">
        <f>SUM(I4,I21,I35,I46)</f>
        <v>0</v>
      </c>
      <c r="M4" s="118" t="s">
        <v>227</v>
      </c>
      <c r="N4" s="173"/>
      <c r="O4" s="174"/>
    </row>
    <row r="5" spans="1:15" ht="5.25" customHeight="1" thickBo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8" customHeight="1">
      <c r="A6" s="89" t="s">
        <v>9</v>
      </c>
      <c r="B6" s="90"/>
      <c r="C6" s="119"/>
      <c r="D6" s="96" t="s">
        <v>10</v>
      </c>
      <c r="E6" s="90"/>
      <c r="F6" s="119"/>
      <c r="G6" s="96" t="s">
        <v>11</v>
      </c>
      <c r="H6" s="90"/>
      <c r="I6" s="119"/>
      <c r="J6" s="96" t="s">
        <v>12</v>
      </c>
      <c r="K6" s="90"/>
      <c r="L6" s="119"/>
      <c r="M6" s="96" t="s">
        <v>13</v>
      </c>
      <c r="N6" s="90"/>
      <c r="O6" s="119"/>
    </row>
    <row r="7" spans="1:15" ht="15" customHeight="1">
      <c r="A7" s="120" t="s">
        <v>14</v>
      </c>
      <c r="B7" s="121" t="s">
        <v>16</v>
      </c>
      <c r="C7" s="123" t="s">
        <v>237</v>
      </c>
      <c r="D7" s="120" t="s">
        <v>14</v>
      </c>
      <c r="E7" s="121" t="s">
        <v>16</v>
      </c>
      <c r="F7" s="123" t="s">
        <v>237</v>
      </c>
      <c r="G7" s="120" t="s">
        <v>14</v>
      </c>
      <c r="H7" s="121" t="s">
        <v>16</v>
      </c>
      <c r="I7" s="123" t="s">
        <v>237</v>
      </c>
      <c r="J7" s="120" t="s">
        <v>14</v>
      </c>
      <c r="K7" s="121" t="s">
        <v>16</v>
      </c>
      <c r="L7" s="123" t="s">
        <v>237</v>
      </c>
      <c r="M7" s="120" t="s">
        <v>14</v>
      </c>
      <c r="N7" s="121" t="s">
        <v>16</v>
      </c>
      <c r="O7" s="123" t="s">
        <v>237</v>
      </c>
    </row>
    <row r="8" spans="1:15" ht="18" customHeight="1">
      <c r="A8" s="87" t="s">
        <v>245</v>
      </c>
      <c r="B8" s="124">
        <v>2000</v>
      </c>
      <c r="C8" s="125"/>
      <c r="D8" s="87" t="s">
        <v>116</v>
      </c>
      <c r="E8" s="124">
        <v>2520</v>
      </c>
      <c r="F8" s="125"/>
      <c r="G8" s="87" t="s">
        <v>117</v>
      </c>
      <c r="H8" s="124">
        <v>1800</v>
      </c>
      <c r="I8" s="125"/>
      <c r="J8" s="87" t="s">
        <v>117</v>
      </c>
      <c r="K8" s="124">
        <v>4060</v>
      </c>
      <c r="L8" s="125"/>
      <c r="M8" s="87" t="s">
        <v>117</v>
      </c>
      <c r="N8" s="124">
        <v>460</v>
      </c>
      <c r="O8" s="125"/>
    </row>
    <row r="9" spans="1:15" ht="18" customHeight="1">
      <c r="A9" s="87" t="s">
        <v>118</v>
      </c>
      <c r="B9" s="124">
        <v>340</v>
      </c>
      <c r="C9" s="127"/>
      <c r="D9" s="87" t="s">
        <v>120</v>
      </c>
      <c r="E9" s="124">
        <v>2030</v>
      </c>
      <c r="F9" s="127"/>
      <c r="G9" s="87" t="s">
        <v>119</v>
      </c>
      <c r="H9" s="124">
        <v>1270</v>
      </c>
      <c r="I9" s="127"/>
      <c r="J9" s="87" t="s">
        <v>119</v>
      </c>
      <c r="K9" s="124">
        <v>3350</v>
      </c>
      <c r="L9" s="127"/>
      <c r="M9" s="370" t="s">
        <v>408</v>
      </c>
      <c r="N9" s="124">
        <v>450</v>
      </c>
      <c r="O9" s="127"/>
    </row>
    <row r="10" spans="1:15" ht="18" customHeight="1">
      <c r="A10" s="87" t="s">
        <v>122</v>
      </c>
      <c r="B10" s="124">
        <v>1400</v>
      </c>
      <c r="C10" s="127"/>
      <c r="D10" s="87" t="s">
        <v>123</v>
      </c>
      <c r="E10" s="124">
        <v>530</v>
      </c>
      <c r="F10" s="127"/>
      <c r="G10" s="87" t="s">
        <v>121</v>
      </c>
      <c r="H10" s="124">
        <v>1680</v>
      </c>
      <c r="I10" s="127"/>
      <c r="J10" s="370" t="s">
        <v>407</v>
      </c>
      <c r="K10" s="124">
        <v>4110</v>
      </c>
      <c r="L10" s="127"/>
      <c r="M10" s="87" t="s">
        <v>119</v>
      </c>
      <c r="N10" s="124">
        <v>310</v>
      </c>
      <c r="O10" s="127"/>
    </row>
    <row r="11" spans="1:15" ht="18" customHeight="1">
      <c r="A11" s="87"/>
      <c r="B11" s="217"/>
      <c r="C11" s="205"/>
      <c r="D11" s="87"/>
      <c r="E11" s="131"/>
      <c r="F11" s="147"/>
      <c r="G11" s="126"/>
      <c r="H11" s="130"/>
      <c r="I11" s="205"/>
      <c r="J11" s="87" t="s">
        <v>122</v>
      </c>
      <c r="K11" s="124">
        <v>1920</v>
      </c>
      <c r="L11" s="127"/>
      <c r="M11" s="126" t="s">
        <v>122</v>
      </c>
      <c r="N11" s="124">
        <v>250</v>
      </c>
      <c r="O11" s="127"/>
    </row>
    <row r="12" spans="1:15" ht="18" customHeight="1">
      <c r="A12" s="87"/>
      <c r="B12" s="133"/>
      <c r="C12" s="147"/>
      <c r="D12" s="87"/>
      <c r="E12" s="131"/>
      <c r="F12" s="147"/>
      <c r="G12" s="87"/>
      <c r="H12" s="124"/>
      <c r="I12" s="205"/>
      <c r="J12" s="87" t="s">
        <v>124</v>
      </c>
      <c r="K12" s="124">
        <v>2340</v>
      </c>
      <c r="L12" s="127"/>
      <c r="M12" s="87" t="s">
        <v>211</v>
      </c>
      <c r="N12" s="124">
        <v>340</v>
      </c>
      <c r="O12" s="127"/>
    </row>
    <row r="13" spans="1:15" ht="18" customHeight="1">
      <c r="A13" s="87"/>
      <c r="B13" s="133"/>
      <c r="C13" s="147"/>
      <c r="D13" s="87"/>
      <c r="E13" s="131"/>
      <c r="F13" s="147"/>
      <c r="G13" s="87"/>
      <c r="H13" s="131"/>
      <c r="I13" s="147"/>
      <c r="J13" s="351" t="s">
        <v>363</v>
      </c>
      <c r="K13" s="357">
        <v>1070</v>
      </c>
      <c r="L13" s="127"/>
      <c r="M13" s="126"/>
      <c r="N13" s="131"/>
      <c r="O13" s="147"/>
    </row>
    <row r="14" spans="1:15" ht="18" customHeight="1">
      <c r="A14" s="87"/>
      <c r="B14" s="133"/>
      <c r="C14" s="147"/>
      <c r="D14" s="126"/>
      <c r="E14" s="131"/>
      <c r="F14" s="147"/>
      <c r="G14" s="87"/>
      <c r="H14" s="131"/>
      <c r="I14" s="147"/>
      <c r="J14" s="286"/>
      <c r="K14" s="287"/>
      <c r="L14" s="205"/>
      <c r="M14" s="87"/>
      <c r="N14" s="124"/>
      <c r="O14" s="205"/>
    </row>
    <row r="15" spans="1:15" ht="18" customHeight="1">
      <c r="A15" s="87"/>
      <c r="B15" s="133"/>
      <c r="C15" s="147"/>
      <c r="D15" s="126"/>
      <c r="E15" s="131"/>
      <c r="F15" s="147"/>
      <c r="G15" s="126"/>
      <c r="H15" s="131"/>
      <c r="I15" s="147"/>
      <c r="J15" s="87"/>
      <c r="K15" s="124"/>
      <c r="L15" s="205"/>
      <c r="M15" s="126"/>
      <c r="N15" s="131"/>
      <c r="O15" s="147"/>
    </row>
    <row r="16" spans="1:15" ht="18" customHeight="1">
      <c r="A16" s="87"/>
      <c r="B16" s="133"/>
      <c r="C16" s="147"/>
      <c r="D16" s="126"/>
      <c r="E16" s="131"/>
      <c r="F16" s="147"/>
      <c r="G16" s="87"/>
      <c r="H16" s="131"/>
      <c r="I16" s="147"/>
      <c r="J16" s="126"/>
      <c r="K16" s="124"/>
      <c r="L16" s="205"/>
      <c r="M16" s="126"/>
      <c r="N16" s="131"/>
      <c r="O16" s="147"/>
    </row>
    <row r="17" spans="1:15" ht="18" customHeight="1">
      <c r="A17" s="87"/>
      <c r="B17" s="133"/>
      <c r="C17" s="147"/>
      <c r="D17" s="126"/>
      <c r="E17" s="131"/>
      <c r="F17" s="147"/>
      <c r="G17" s="180"/>
      <c r="H17" s="131"/>
      <c r="I17" s="147"/>
      <c r="J17" s="286"/>
      <c r="K17" s="288"/>
      <c r="L17" s="147"/>
      <c r="M17" s="126"/>
      <c r="N17" s="131"/>
      <c r="O17" s="147"/>
    </row>
    <row r="18" spans="1:15" ht="18" customHeight="1">
      <c r="A18" s="153"/>
      <c r="B18" s="282"/>
      <c r="C18" s="147"/>
      <c r="D18" s="153"/>
      <c r="E18" s="151"/>
      <c r="F18" s="147"/>
      <c r="G18" s="153"/>
      <c r="H18" s="151"/>
      <c r="I18" s="147"/>
      <c r="J18" s="153"/>
      <c r="K18" s="151"/>
      <c r="L18" s="147"/>
      <c r="M18" s="165"/>
      <c r="N18" s="151"/>
      <c r="O18" s="147"/>
    </row>
    <row r="19" spans="1:15" ht="18" customHeight="1" thickBot="1">
      <c r="A19" s="154" t="s">
        <v>30</v>
      </c>
      <c r="B19" s="155">
        <f>SUM(B8:B18)</f>
        <v>3740</v>
      </c>
      <c r="C19" s="193">
        <f>SUM(C8:C18)</f>
        <v>0</v>
      </c>
      <c r="D19" s="154" t="s">
        <v>30</v>
      </c>
      <c r="E19" s="155">
        <f>SUM(E8:E18)</f>
        <v>5080</v>
      </c>
      <c r="F19" s="193">
        <f>SUM(F8:F18)</f>
        <v>0</v>
      </c>
      <c r="G19" s="154" t="s">
        <v>30</v>
      </c>
      <c r="H19" s="155">
        <f>SUM(H8:H18)</f>
        <v>4750</v>
      </c>
      <c r="I19" s="193">
        <f>SUM(I8:I18)</f>
        <v>0</v>
      </c>
      <c r="J19" s="154" t="s">
        <v>30</v>
      </c>
      <c r="K19" s="155">
        <f>SUM(K8:K18)</f>
        <v>16850</v>
      </c>
      <c r="L19" s="193">
        <f>SUM(L8:L18)</f>
        <v>0</v>
      </c>
      <c r="M19" s="154" t="s">
        <v>30</v>
      </c>
      <c r="N19" s="155">
        <f>SUM(N8:N18)</f>
        <v>1810</v>
      </c>
      <c r="O19" s="193">
        <f>SUM(O8:O18)</f>
        <v>0</v>
      </c>
    </row>
    <row r="20" ht="15" customHeight="1" thickBot="1">
      <c r="M20" s="157"/>
    </row>
    <row r="21" spans="1:15" s="8" customFormat="1" ht="17.25" customHeight="1" thickBot="1">
      <c r="A21" s="343" t="s">
        <v>445</v>
      </c>
      <c r="B21" s="168"/>
      <c r="C21" s="289" t="s">
        <v>186</v>
      </c>
      <c r="D21" s="109" t="s">
        <v>198</v>
      </c>
      <c r="E21" s="159"/>
      <c r="F21" s="111" t="s">
        <v>6</v>
      </c>
      <c r="G21" s="112">
        <f>SUM(B33,E33,H33,K33,N33)</f>
        <v>18080</v>
      </c>
      <c r="H21" s="160" t="s">
        <v>7</v>
      </c>
      <c r="I21" s="169">
        <f>SUM(C33,F33,I33,L33,O33)</f>
        <v>0</v>
      </c>
      <c r="J21" s="290"/>
      <c r="K21" s="291"/>
      <c r="L21" s="291"/>
      <c r="M21" s="291"/>
      <c r="N21" s="291"/>
      <c r="O21" s="291"/>
    </row>
    <row r="22" spans="1:15" ht="5.25" customHeight="1" thickBo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15" ht="18" customHeight="1">
      <c r="A23" s="89" t="s">
        <v>9</v>
      </c>
      <c r="B23" s="90"/>
      <c r="C23" s="119"/>
      <c r="D23" s="96" t="s">
        <v>10</v>
      </c>
      <c r="E23" s="90"/>
      <c r="F23" s="119"/>
      <c r="G23" s="96" t="s">
        <v>11</v>
      </c>
      <c r="H23" s="90"/>
      <c r="I23" s="119"/>
      <c r="J23" s="96" t="s">
        <v>12</v>
      </c>
      <c r="K23" s="90"/>
      <c r="L23" s="119"/>
      <c r="M23" s="96" t="s">
        <v>13</v>
      </c>
      <c r="N23" s="90"/>
      <c r="O23" s="119"/>
    </row>
    <row r="24" spans="1:15" s="8" customFormat="1" ht="15" customHeight="1">
      <c r="A24" s="120" t="s">
        <v>14</v>
      </c>
      <c r="B24" s="121" t="s">
        <v>16</v>
      </c>
      <c r="C24" s="123" t="s">
        <v>237</v>
      </c>
      <c r="D24" s="120" t="s">
        <v>14</v>
      </c>
      <c r="E24" s="121" t="s">
        <v>16</v>
      </c>
      <c r="F24" s="123" t="s">
        <v>237</v>
      </c>
      <c r="G24" s="120" t="s">
        <v>14</v>
      </c>
      <c r="H24" s="121" t="s">
        <v>258</v>
      </c>
      <c r="I24" s="123" t="s">
        <v>237</v>
      </c>
      <c r="J24" s="120" t="s">
        <v>14</v>
      </c>
      <c r="K24" s="121" t="s">
        <v>16</v>
      </c>
      <c r="L24" s="123" t="s">
        <v>237</v>
      </c>
      <c r="M24" s="120" t="s">
        <v>14</v>
      </c>
      <c r="N24" s="121" t="s">
        <v>16</v>
      </c>
      <c r="O24" s="123" t="s">
        <v>237</v>
      </c>
    </row>
    <row r="25" spans="1:15" ht="18" customHeight="1">
      <c r="A25" s="87" t="s">
        <v>125</v>
      </c>
      <c r="B25" s="124">
        <v>1420</v>
      </c>
      <c r="C25" s="125"/>
      <c r="D25" s="87" t="s">
        <v>246</v>
      </c>
      <c r="E25" s="124">
        <v>700</v>
      </c>
      <c r="F25" s="125"/>
      <c r="G25" s="87" t="s">
        <v>251</v>
      </c>
      <c r="H25" s="124">
        <v>490</v>
      </c>
      <c r="I25" s="125"/>
      <c r="J25" s="87" t="s">
        <v>128</v>
      </c>
      <c r="K25" s="124">
        <v>2100</v>
      </c>
      <c r="L25" s="127"/>
      <c r="M25" s="126" t="s">
        <v>128</v>
      </c>
      <c r="N25" s="124">
        <v>240</v>
      </c>
      <c r="O25" s="127"/>
    </row>
    <row r="26" spans="1:15" ht="18" customHeight="1">
      <c r="A26" s="371" t="s">
        <v>400</v>
      </c>
      <c r="B26" s="124">
        <v>350</v>
      </c>
      <c r="C26" s="127"/>
      <c r="D26" s="126" t="s">
        <v>247</v>
      </c>
      <c r="E26" s="124">
        <v>2200</v>
      </c>
      <c r="F26" s="127"/>
      <c r="G26" s="87" t="s">
        <v>247</v>
      </c>
      <c r="H26" s="124">
        <v>1790</v>
      </c>
      <c r="I26" s="127"/>
      <c r="J26" s="423" t="s">
        <v>439</v>
      </c>
      <c r="K26" s="192">
        <v>7880</v>
      </c>
      <c r="L26" s="147"/>
      <c r="M26" s="423" t="s">
        <v>439</v>
      </c>
      <c r="N26" s="204">
        <v>910</v>
      </c>
      <c r="O26" s="147"/>
    </row>
    <row r="27" spans="1:15" ht="18" customHeight="1">
      <c r="A27" s="87"/>
      <c r="B27" s="133"/>
      <c r="C27" s="147"/>
      <c r="D27" s="87"/>
      <c r="E27" s="130"/>
      <c r="F27" s="205"/>
      <c r="G27" s="126"/>
      <c r="H27" s="130"/>
      <c r="I27" s="205"/>
      <c r="J27" s="87"/>
      <c r="K27" s="124"/>
      <c r="L27" s="205"/>
      <c r="M27" s="126"/>
      <c r="N27" s="124"/>
      <c r="O27" s="205"/>
    </row>
    <row r="28" spans="1:15" ht="18" customHeight="1">
      <c r="A28" s="87"/>
      <c r="B28" s="133"/>
      <c r="C28" s="147"/>
      <c r="D28" s="87"/>
      <c r="E28" s="131"/>
      <c r="F28" s="147"/>
      <c r="G28" s="87"/>
      <c r="H28" s="131"/>
      <c r="I28" s="147"/>
      <c r="J28" s="87"/>
      <c r="K28" s="292"/>
      <c r="L28" s="127"/>
      <c r="M28" s="87"/>
      <c r="N28" s="292"/>
      <c r="O28" s="127"/>
    </row>
    <row r="29" spans="1:15" ht="18" customHeight="1">
      <c r="A29" s="87"/>
      <c r="B29" s="133"/>
      <c r="C29" s="147"/>
      <c r="D29" s="87"/>
      <c r="E29" s="131"/>
      <c r="F29" s="147"/>
      <c r="G29" s="87"/>
      <c r="H29" s="131"/>
      <c r="I29" s="147"/>
      <c r="J29" s="87"/>
      <c r="K29" s="292"/>
      <c r="L29" s="127"/>
      <c r="M29" s="87"/>
      <c r="N29" s="292"/>
      <c r="O29" s="127"/>
    </row>
    <row r="30" spans="1:15" ht="18" customHeight="1">
      <c r="A30" s="87"/>
      <c r="B30" s="133"/>
      <c r="C30" s="147"/>
      <c r="D30" s="87"/>
      <c r="E30" s="131"/>
      <c r="F30" s="147"/>
      <c r="G30" s="162"/>
      <c r="H30" s="131"/>
      <c r="I30" s="147"/>
      <c r="J30" s="87"/>
      <c r="K30" s="292"/>
      <c r="L30" s="205"/>
      <c r="M30" s="87"/>
      <c r="N30" s="204"/>
      <c r="O30" s="147"/>
    </row>
    <row r="31" spans="1:15" ht="18" customHeight="1">
      <c r="A31" s="87"/>
      <c r="B31" s="133"/>
      <c r="C31" s="147"/>
      <c r="D31" s="126"/>
      <c r="E31" s="131"/>
      <c r="F31" s="147"/>
      <c r="G31" s="294"/>
      <c r="H31" s="177"/>
      <c r="I31" s="147"/>
      <c r="J31" s="176"/>
      <c r="K31" s="192"/>
      <c r="L31" s="147"/>
      <c r="M31" s="293"/>
      <c r="N31" s="295"/>
      <c r="O31" s="147"/>
    </row>
    <row r="32" spans="1:15" ht="18" customHeight="1">
      <c r="A32" s="153"/>
      <c r="B32" s="282"/>
      <c r="C32" s="147"/>
      <c r="D32" s="153"/>
      <c r="E32" s="151"/>
      <c r="F32" s="147"/>
      <c r="G32" s="153"/>
      <c r="H32" s="151"/>
      <c r="I32" s="147"/>
      <c r="J32" s="153"/>
      <c r="K32" s="151"/>
      <c r="L32" s="147"/>
      <c r="M32" s="296"/>
      <c r="N32" s="239"/>
      <c r="O32" s="147"/>
    </row>
    <row r="33" spans="1:15" ht="18" customHeight="1" thickBot="1">
      <c r="A33" s="154" t="s">
        <v>30</v>
      </c>
      <c r="B33" s="155">
        <f>SUM(B25:B32)</f>
        <v>1770</v>
      </c>
      <c r="C33" s="193">
        <f>SUM(C25:C32)</f>
        <v>0</v>
      </c>
      <c r="D33" s="154" t="s">
        <v>30</v>
      </c>
      <c r="E33" s="155">
        <f>SUM(E25:E32)</f>
        <v>2900</v>
      </c>
      <c r="F33" s="193">
        <f>SUM(F25:F32)</f>
        <v>0</v>
      </c>
      <c r="G33" s="154" t="s">
        <v>30</v>
      </c>
      <c r="H33" s="155">
        <f>SUM(H25:H32)</f>
        <v>2280</v>
      </c>
      <c r="I33" s="193">
        <f>SUM(I25:I32)</f>
        <v>0</v>
      </c>
      <c r="J33" s="154" t="s">
        <v>30</v>
      </c>
      <c r="K33" s="155">
        <f>SUM(K25:K32)</f>
        <v>9980</v>
      </c>
      <c r="L33" s="193">
        <f>SUM(L25:L32)</f>
        <v>0</v>
      </c>
      <c r="M33" s="154" t="s">
        <v>30</v>
      </c>
      <c r="N33" s="155">
        <f>SUM(N25:N32)</f>
        <v>1150</v>
      </c>
      <c r="O33" s="193">
        <f>SUM(O25:O32)</f>
        <v>0</v>
      </c>
    </row>
    <row r="34" ht="15" customHeight="1" thickBot="1">
      <c r="M34" s="157"/>
    </row>
    <row r="35" spans="1:15" s="8" customFormat="1" ht="17.25" customHeight="1" thickBot="1">
      <c r="A35" s="343" t="s">
        <v>445</v>
      </c>
      <c r="B35" s="168"/>
      <c r="C35" s="289" t="s">
        <v>187</v>
      </c>
      <c r="D35" s="109" t="s">
        <v>199</v>
      </c>
      <c r="E35" s="159"/>
      <c r="F35" s="111" t="s">
        <v>6</v>
      </c>
      <c r="G35" s="112">
        <f>SUM(B44,E44,H44,K44,N44)</f>
        <v>8210</v>
      </c>
      <c r="H35" s="160" t="s">
        <v>7</v>
      </c>
      <c r="I35" s="169">
        <f>SUM(C44,F44,I44,L44,O44)</f>
        <v>0</v>
      </c>
      <c r="J35" s="170"/>
      <c r="K35" s="297"/>
      <c r="L35" s="298"/>
      <c r="M35" s="299"/>
      <c r="N35" s="245"/>
      <c r="O35" s="245"/>
    </row>
    <row r="36" spans="1:15" ht="5.25" customHeight="1" thickBot="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</row>
    <row r="37" spans="1:15" ht="18" customHeight="1">
      <c r="A37" s="89" t="s">
        <v>9</v>
      </c>
      <c r="B37" s="90"/>
      <c r="C37" s="119"/>
      <c r="D37" s="96" t="s">
        <v>10</v>
      </c>
      <c r="E37" s="90"/>
      <c r="F37" s="119"/>
      <c r="G37" s="96" t="s">
        <v>11</v>
      </c>
      <c r="H37" s="90"/>
      <c r="I37" s="119"/>
      <c r="J37" s="96" t="s">
        <v>12</v>
      </c>
      <c r="K37" s="90"/>
      <c r="L37" s="119"/>
      <c r="M37" s="96" t="s">
        <v>13</v>
      </c>
      <c r="N37" s="90"/>
      <c r="O37" s="119"/>
    </row>
    <row r="38" spans="1:15" s="8" customFormat="1" ht="15" customHeight="1">
      <c r="A38" s="120" t="s">
        <v>14</v>
      </c>
      <c r="B38" s="121" t="s">
        <v>16</v>
      </c>
      <c r="C38" s="123" t="s">
        <v>237</v>
      </c>
      <c r="D38" s="120" t="s">
        <v>14</v>
      </c>
      <c r="E38" s="121" t="s">
        <v>16</v>
      </c>
      <c r="F38" s="123" t="s">
        <v>237</v>
      </c>
      <c r="G38" s="120" t="s">
        <v>14</v>
      </c>
      <c r="H38" s="121" t="s">
        <v>16</v>
      </c>
      <c r="I38" s="123" t="s">
        <v>237</v>
      </c>
      <c r="J38" s="120" t="s">
        <v>14</v>
      </c>
      <c r="K38" s="121" t="s">
        <v>16</v>
      </c>
      <c r="L38" s="123" t="s">
        <v>237</v>
      </c>
      <c r="M38" s="120" t="s">
        <v>14</v>
      </c>
      <c r="N38" s="121" t="s">
        <v>16</v>
      </c>
      <c r="O38" s="123" t="s">
        <v>237</v>
      </c>
    </row>
    <row r="39" spans="1:15" ht="18" customHeight="1">
      <c r="A39" s="87" t="s">
        <v>126</v>
      </c>
      <c r="B39" s="124">
        <v>820</v>
      </c>
      <c r="C39" s="125"/>
      <c r="D39" s="87" t="s">
        <v>126</v>
      </c>
      <c r="E39" s="124">
        <v>940</v>
      </c>
      <c r="F39" s="125"/>
      <c r="G39" s="87"/>
      <c r="H39" s="124"/>
      <c r="I39" s="125"/>
      <c r="J39" s="87" t="s">
        <v>126</v>
      </c>
      <c r="K39" s="124">
        <v>3140</v>
      </c>
      <c r="L39" s="125"/>
      <c r="M39" s="87" t="s">
        <v>126</v>
      </c>
      <c r="N39" s="124">
        <v>370</v>
      </c>
      <c r="O39" s="125"/>
    </row>
    <row r="40" spans="1:15" ht="18" customHeight="1">
      <c r="A40" s="87"/>
      <c r="B40" s="124"/>
      <c r="C40" s="127"/>
      <c r="D40" s="87"/>
      <c r="E40" s="131"/>
      <c r="F40" s="127"/>
      <c r="G40" s="87"/>
      <c r="H40" s="131"/>
      <c r="I40" s="147"/>
      <c r="J40" s="87" t="s">
        <v>127</v>
      </c>
      <c r="K40" s="124">
        <v>2940</v>
      </c>
      <c r="L40" s="127"/>
      <c r="M40" s="87"/>
      <c r="N40" s="131"/>
      <c r="O40" s="147"/>
    </row>
    <row r="41" spans="1:15" ht="18" customHeight="1">
      <c r="A41" s="87"/>
      <c r="B41" s="217"/>
      <c r="C41" s="205"/>
      <c r="D41" s="126"/>
      <c r="E41" s="131"/>
      <c r="F41" s="147"/>
      <c r="G41" s="438" t="s">
        <v>383</v>
      </c>
      <c r="H41" s="439"/>
      <c r="I41" s="440"/>
      <c r="J41" s="176"/>
      <c r="K41" s="124"/>
      <c r="L41" s="205"/>
      <c r="M41" s="126"/>
      <c r="N41" s="131"/>
      <c r="O41" s="147"/>
    </row>
    <row r="42" spans="1:15" ht="18" customHeight="1">
      <c r="A42" s="87"/>
      <c r="B42" s="133"/>
      <c r="C42" s="147"/>
      <c r="D42" s="126"/>
      <c r="E42" s="131"/>
      <c r="F42" s="147"/>
      <c r="G42" s="87"/>
      <c r="H42" s="177"/>
      <c r="I42" s="147"/>
      <c r="J42" s="176"/>
      <c r="K42" s="124"/>
      <c r="L42" s="205"/>
      <c r="M42" s="293"/>
      <c r="N42" s="295"/>
      <c r="O42" s="147"/>
    </row>
    <row r="43" spans="1:15" ht="18" customHeight="1">
      <c r="A43" s="153"/>
      <c r="B43" s="282"/>
      <c r="C43" s="147"/>
      <c r="D43" s="153"/>
      <c r="E43" s="151"/>
      <c r="F43" s="147"/>
      <c r="G43" s="300"/>
      <c r="H43" s="151"/>
      <c r="I43" s="147"/>
      <c r="J43" s="176"/>
      <c r="K43" s="249"/>
      <c r="L43" s="205"/>
      <c r="M43" s="165"/>
      <c r="N43" s="151"/>
      <c r="O43" s="147"/>
    </row>
    <row r="44" spans="1:15" ht="18" customHeight="1" thickBot="1">
      <c r="A44" s="154" t="s">
        <v>30</v>
      </c>
      <c r="B44" s="155">
        <f>SUM(B39:B43)</f>
        <v>820</v>
      </c>
      <c r="C44" s="193">
        <f>SUM(C39:C43)</f>
        <v>0</v>
      </c>
      <c r="D44" s="154" t="s">
        <v>30</v>
      </c>
      <c r="E44" s="155">
        <f>SUM(E39:E43)</f>
        <v>940</v>
      </c>
      <c r="F44" s="193">
        <f>SUM(F39:F43)</f>
        <v>0</v>
      </c>
      <c r="G44" s="154" t="s">
        <v>30</v>
      </c>
      <c r="H44" s="155">
        <f>SUM(H39:H43)</f>
        <v>0</v>
      </c>
      <c r="I44" s="193">
        <f>SUM(I39:I43)</f>
        <v>0</v>
      </c>
      <c r="J44" s="154" t="s">
        <v>30</v>
      </c>
      <c r="K44" s="155">
        <f>SUM(K39:K43)</f>
        <v>6080</v>
      </c>
      <c r="L44" s="193">
        <f>SUM(L39:L43)</f>
        <v>0</v>
      </c>
      <c r="M44" s="154" t="s">
        <v>30</v>
      </c>
      <c r="N44" s="155">
        <f>SUM(N39:N43)</f>
        <v>370</v>
      </c>
      <c r="O44" s="193">
        <f>SUM(O39:O43)</f>
        <v>0</v>
      </c>
    </row>
    <row r="45" ht="15" customHeight="1" thickBot="1"/>
    <row r="46" spans="1:15" s="8" customFormat="1" ht="17.25" customHeight="1" thickBot="1">
      <c r="A46" s="343" t="s">
        <v>445</v>
      </c>
      <c r="B46" s="301"/>
      <c r="C46" s="108" t="s">
        <v>188</v>
      </c>
      <c r="D46" s="109" t="s">
        <v>214</v>
      </c>
      <c r="E46" s="159"/>
      <c r="F46" s="111" t="s">
        <v>6</v>
      </c>
      <c r="G46" s="112">
        <f>SUM(B71+E71+H71+K71+N71)</f>
        <v>50390</v>
      </c>
      <c r="H46" s="160" t="s">
        <v>7</v>
      </c>
      <c r="I46" s="169">
        <f>SUM(C71+F71+I71+L71+O71)</f>
        <v>0</v>
      </c>
      <c r="J46" s="170"/>
      <c r="K46" s="174"/>
      <c r="L46" s="174"/>
      <c r="M46" s="199"/>
      <c r="N46" s="174"/>
      <c r="O46" s="174"/>
    </row>
    <row r="47" spans="1:15" ht="5.25" customHeight="1" thickBot="1">
      <c r="A47" s="243"/>
      <c r="B47" s="243"/>
      <c r="C47" s="243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</row>
    <row r="48" spans="1:15" ht="18" customHeight="1">
      <c r="A48" s="89" t="s">
        <v>9</v>
      </c>
      <c r="B48" s="90"/>
      <c r="C48" s="119"/>
      <c r="D48" s="96" t="s">
        <v>10</v>
      </c>
      <c r="E48" s="90"/>
      <c r="F48" s="119"/>
      <c r="G48" s="96" t="s">
        <v>11</v>
      </c>
      <c r="H48" s="90"/>
      <c r="I48" s="119"/>
      <c r="J48" s="96" t="s">
        <v>12</v>
      </c>
      <c r="K48" s="90"/>
      <c r="L48" s="119"/>
      <c r="M48" s="96" t="s">
        <v>13</v>
      </c>
      <c r="N48" s="90"/>
      <c r="O48" s="119"/>
    </row>
    <row r="49" spans="1:15" s="8" customFormat="1" ht="15" customHeight="1">
      <c r="A49" s="120" t="s">
        <v>14</v>
      </c>
      <c r="B49" s="121" t="s">
        <v>16</v>
      </c>
      <c r="C49" s="123" t="s">
        <v>237</v>
      </c>
      <c r="D49" s="120" t="s">
        <v>14</v>
      </c>
      <c r="E49" s="121" t="s">
        <v>16</v>
      </c>
      <c r="F49" s="123" t="s">
        <v>237</v>
      </c>
      <c r="G49" s="120" t="s">
        <v>14</v>
      </c>
      <c r="H49" s="121" t="s">
        <v>16</v>
      </c>
      <c r="I49" s="123" t="s">
        <v>237</v>
      </c>
      <c r="J49" s="120" t="s">
        <v>14</v>
      </c>
      <c r="K49" s="121" t="s">
        <v>16</v>
      </c>
      <c r="L49" s="123" t="s">
        <v>237</v>
      </c>
      <c r="M49" s="120" t="s">
        <v>14</v>
      </c>
      <c r="N49" s="121" t="s">
        <v>16</v>
      </c>
      <c r="O49" s="123" t="s">
        <v>237</v>
      </c>
    </row>
    <row r="50" spans="1:15" ht="18" customHeight="1">
      <c r="A50" s="87" t="s">
        <v>386</v>
      </c>
      <c r="B50" s="124">
        <v>1010</v>
      </c>
      <c r="C50" s="125"/>
      <c r="D50" s="87" t="s">
        <v>130</v>
      </c>
      <c r="E50" s="124">
        <v>800</v>
      </c>
      <c r="F50" s="125"/>
      <c r="G50" s="87" t="s">
        <v>279</v>
      </c>
      <c r="H50" s="124">
        <v>1520</v>
      </c>
      <c r="I50" s="125"/>
      <c r="J50" s="87" t="s">
        <v>129</v>
      </c>
      <c r="K50" s="124">
        <v>2600</v>
      </c>
      <c r="L50" s="125"/>
      <c r="M50" s="87" t="s">
        <v>131</v>
      </c>
      <c r="N50" s="124">
        <v>210</v>
      </c>
      <c r="O50" s="125"/>
    </row>
    <row r="51" spans="1:15" ht="18" customHeight="1">
      <c r="A51" s="176" t="s">
        <v>132</v>
      </c>
      <c r="B51" s="124">
        <v>870</v>
      </c>
      <c r="C51" s="127"/>
      <c r="D51" s="370" t="s">
        <v>280</v>
      </c>
      <c r="E51" s="124">
        <v>1810</v>
      </c>
      <c r="F51" s="127"/>
      <c r="G51" s="87" t="s">
        <v>135</v>
      </c>
      <c r="H51" s="124">
        <v>2060</v>
      </c>
      <c r="I51" s="127"/>
      <c r="J51" s="87" t="s">
        <v>134</v>
      </c>
      <c r="K51" s="124">
        <v>1570</v>
      </c>
      <c r="L51" s="127"/>
      <c r="M51" s="87" t="s">
        <v>129</v>
      </c>
      <c r="N51" s="124">
        <v>330</v>
      </c>
      <c r="O51" s="127"/>
    </row>
    <row r="52" spans="1:15" ht="18" customHeight="1">
      <c r="A52" s="87" t="s">
        <v>295</v>
      </c>
      <c r="B52" s="124">
        <v>1890</v>
      </c>
      <c r="C52" s="127"/>
      <c r="D52" s="126" t="s">
        <v>393</v>
      </c>
      <c r="E52" s="124">
        <v>410</v>
      </c>
      <c r="F52" s="127"/>
      <c r="G52" s="87" t="s">
        <v>138</v>
      </c>
      <c r="H52" s="124">
        <v>1620</v>
      </c>
      <c r="I52" s="127"/>
      <c r="J52" s="87" t="s">
        <v>137</v>
      </c>
      <c r="K52" s="124">
        <v>2210</v>
      </c>
      <c r="L52" s="127"/>
      <c r="M52" s="87" t="s">
        <v>130</v>
      </c>
      <c r="N52" s="124">
        <v>410</v>
      </c>
      <c r="O52" s="127"/>
    </row>
    <row r="53" spans="1:15" ht="18" customHeight="1">
      <c r="A53" s="87" t="s">
        <v>138</v>
      </c>
      <c r="B53" s="124">
        <v>1830</v>
      </c>
      <c r="C53" s="127"/>
      <c r="D53" s="87" t="s">
        <v>140</v>
      </c>
      <c r="E53" s="124">
        <v>1170</v>
      </c>
      <c r="F53" s="127"/>
      <c r="G53" s="87" t="s">
        <v>140</v>
      </c>
      <c r="H53" s="124">
        <v>2060</v>
      </c>
      <c r="I53" s="127"/>
      <c r="J53" s="87" t="s">
        <v>328</v>
      </c>
      <c r="K53" s="124">
        <v>2700</v>
      </c>
      <c r="L53" s="127"/>
      <c r="M53" s="87" t="s">
        <v>135</v>
      </c>
      <c r="N53" s="124">
        <v>80</v>
      </c>
      <c r="O53" s="127"/>
    </row>
    <row r="54" spans="1:15" ht="18" customHeight="1">
      <c r="A54" s="87" t="s">
        <v>130</v>
      </c>
      <c r="B54" s="124">
        <v>630</v>
      </c>
      <c r="C54" s="127"/>
      <c r="D54" s="87" t="s">
        <v>388</v>
      </c>
      <c r="E54" s="124">
        <v>350</v>
      </c>
      <c r="F54" s="127"/>
      <c r="G54" s="87" t="s">
        <v>129</v>
      </c>
      <c r="H54" s="124">
        <v>1200</v>
      </c>
      <c r="I54" s="127"/>
      <c r="J54" s="126" t="s">
        <v>131</v>
      </c>
      <c r="K54" s="124">
        <v>2540</v>
      </c>
      <c r="L54" s="127"/>
      <c r="M54" s="87" t="s">
        <v>141</v>
      </c>
      <c r="N54" s="124">
        <v>130</v>
      </c>
      <c r="O54" s="127"/>
    </row>
    <row r="55" spans="1:15" ht="18" customHeight="1">
      <c r="A55" s="87" t="s">
        <v>242</v>
      </c>
      <c r="B55" s="124">
        <v>140</v>
      </c>
      <c r="C55" s="127"/>
      <c r="D55" s="87" t="s">
        <v>300</v>
      </c>
      <c r="E55" s="124">
        <v>120</v>
      </c>
      <c r="F55" s="127"/>
      <c r="G55" s="126" t="s">
        <v>130</v>
      </c>
      <c r="H55" s="124">
        <v>1200</v>
      </c>
      <c r="I55" s="127"/>
      <c r="J55" s="87" t="s">
        <v>135</v>
      </c>
      <c r="K55" s="124">
        <v>900</v>
      </c>
      <c r="L55" s="127"/>
      <c r="M55" s="87" t="s">
        <v>136</v>
      </c>
      <c r="N55" s="124">
        <v>100</v>
      </c>
      <c r="O55" s="127"/>
    </row>
    <row r="56" spans="1:15" ht="18" customHeight="1">
      <c r="A56" s="134"/>
      <c r="B56" s="292"/>
      <c r="C56" s="205"/>
      <c r="D56" s="126" t="s">
        <v>394</v>
      </c>
      <c r="E56" s="124">
        <v>300</v>
      </c>
      <c r="F56" s="127"/>
      <c r="G56" s="87"/>
      <c r="H56" s="124"/>
      <c r="I56" s="205"/>
      <c r="J56" s="126" t="s">
        <v>141</v>
      </c>
      <c r="K56" s="124">
        <v>1600</v>
      </c>
      <c r="L56" s="127"/>
      <c r="M56" s="87" t="s">
        <v>330</v>
      </c>
      <c r="N56" s="124">
        <v>190</v>
      </c>
      <c r="O56" s="127"/>
    </row>
    <row r="57" spans="1:15" ht="18" customHeight="1">
      <c r="A57" s="134"/>
      <c r="B57" s="292"/>
      <c r="C57" s="205"/>
      <c r="D57" s="372" t="s">
        <v>398</v>
      </c>
      <c r="E57" s="130">
        <v>160</v>
      </c>
      <c r="F57" s="127"/>
      <c r="G57" s="87"/>
      <c r="H57" s="124"/>
      <c r="I57" s="205"/>
      <c r="J57" s="87" t="s">
        <v>136</v>
      </c>
      <c r="K57" s="124">
        <v>1160</v>
      </c>
      <c r="L57" s="127"/>
      <c r="M57" s="87" t="s">
        <v>132</v>
      </c>
      <c r="N57" s="124">
        <v>150</v>
      </c>
      <c r="O57" s="127"/>
    </row>
    <row r="58" spans="1:15" ht="18" customHeight="1">
      <c r="A58" s="176"/>
      <c r="B58" s="302"/>
      <c r="C58" s="147"/>
      <c r="D58" s="371" t="s">
        <v>399</v>
      </c>
      <c r="E58" s="130">
        <v>70</v>
      </c>
      <c r="F58" s="127"/>
      <c r="G58" s="126"/>
      <c r="H58" s="124"/>
      <c r="I58" s="205"/>
      <c r="J58" s="87" t="s">
        <v>220</v>
      </c>
      <c r="K58" s="124">
        <v>2560</v>
      </c>
      <c r="L58" s="127"/>
      <c r="M58" s="370" t="s">
        <v>210</v>
      </c>
      <c r="N58" s="124">
        <v>60</v>
      </c>
      <c r="O58" s="127"/>
    </row>
    <row r="59" spans="1:15" ht="18" customHeight="1">
      <c r="A59" s="176"/>
      <c r="B59" s="302"/>
      <c r="C59" s="147"/>
      <c r="D59" s="87"/>
      <c r="E59" s="131"/>
      <c r="F59" s="147"/>
      <c r="G59" s="87"/>
      <c r="H59" s="124"/>
      <c r="I59" s="205"/>
      <c r="J59" s="87" t="s">
        <v>132</v>
      </c>
      <c r="K59" s="124">
        <v>2790</v>
      </c>
      <c r="L59" s="127"/>
      <c r="M59" s="87" t="s">
        <v>137</v>
      </c>
      <c r="N59" s="124">
        <v>190</v>
      </c>
      <c r="O59" s="127"/>
    </row>
    <row r="60" spans="1:15" ht="18" customHeight="1">
      <c r="A60" s="176"/>
      <c r="B60" s="302"/>
      <c r="C60" s="147"/>
      <c r="D60" s="87"/>
      <c r="E60" s="131"/>
      <c r="F60" s="147"/>
      <c r="G60" s="176"/>
      <c r="H60" s="292"/>
      <c r="I60" s="205"/>
      <c r="J60" s="370" t="s">
        <v>210</v>
      </c>
      <c r="K60" s="124">
        <v>1520</v>
      </c>
      <c r="L60" s="127"/>
      <c r="M60" s="87" t="s">
        <v>142</v>
      </c>
      <c r="N60" s="124">
        <v>110</v>
      </c>
      <c r="O60" s="127"/>
    </row>
    <row r="61" spans="1:15" ht="18" customHeight="1">
      <c r="A61" s="135"/>
      <c r="B61" s="303"/>
      <c r="C61" s="147"/>
      <c r="D61" s="87"/>
      <c r="E61" s="131"/>
      <c r="F61" s="147"/>
      <c r="G61" s="176"/>
      <c r="H61" s="130"/>
      <c r="I61" s="205"/>
      <c r="J61" s="87" t="s">
        <v>242</v>
      </c>
      <c r="K61" s="124">
        <v>1150</v>
      </c>
      <c r="L61" s="127"/>
      <c r="M61" s="87" t="s">
        <v>274</v>
      </c>
      <c r="N61" s="124">
        <v>180</v>
      </c>
      <c r="O61" s="127"/>
    </row>
    <row r="62" spans="1:15" ht="18" customHeight="1">
      <c r="A62" s="87"/>
      <c r="B62" s="303"/>
      <c r="C62" s="147"/>
      <c r="D62" s="87"/>
      <c r="E62" s="131"/>
      <c r="F62" s="147"/>
      <c r="G62" s="87"/>
      <c r="H62" s="130"/>
      <c r="I62" s="205"/>
      <c r="J62" s="87" t="s">
        <v>221</v>
      </c>
      <c r="K62" s="124">
        <v>2440</v>
      </c>
      <c r="L62" s="127"/>
      <c r="M62" s="87"/>
      <c r="N62" s="131"/>
      <c r="O62" s="147"/>
    </row>
    <row r="63" spans="1:15" ht="18" customHeight="1">
      <c r="A63" s="176"/>
      <c r="B63" s="133"/>
      <c r="C63" s="147"/>
      <c r="D63" s="87"/>
      <c r="E63" s="131"/>
      <c r="F63" s="147"/>
      <c r="G63" s="87"/>
      <c r="H63" s="131"/>
      <c r="I63" s="147"/>
      <c r="J63" s="87" t="s">
        <v>144</v>
      </c>
      <c r="K63" s="124">
        <v>1290</v>
      </c>
      <c r="L63" s="127"/>
      <c r="M63" s="87"/>
      <c r="N63" s="292"/>
      <c r="O63" s="205"/>
    </row>
    <row r="64" spans="1:15" ht="18" customHeight="1">
      <c r="A64" s="87"/>
      <c r="B64" s="133"/>
      <c r="C64" s="147"/>
      <c r="D64" s="87"/>
      <c r="E64" s="131"/>
      <c r="F64" s="147"/>
      <c r="G64" s="126"/>
      <c r="H64" s="131"/>
      <c r="I64" s="147"/>
      <c r="J64" s="87"/>
      <c r="K64" s="131"/>
      <c r="L64" s="147"/>
      <c r="M64" s="87"/>
      <c r="N64" s="131"/>
      <c r="O64" s="205"/>
    </row>
    <row r="65" spans="1:15" ht="18" customHeight="1">
      <c r="A65" s="87"/>
      <c r="B65" s="133"/>
      <c r="C65" s="147"/>
      <c r="D65" s="87"/>
      <c r="E65" s="131"/>
      <c r="F65" s="147"/>
      <c r="G65" s="176"/>
      <c r="H65" s="131"/>
      <c r="I65" s="147"/>
      <c r="J65" s="87"/>
      <c r="K65" s="130"/>
      <c r="L65" s="205"/>
      <c r="M65" s="87"/>
      <c r="N65" s="131"/>
      <c r="O65" s="147"/>
    </row>
    <row r="66" spans="1:15" ht="18" customHeight="1">
      <c r="A66" s="87"/>
      <c r="B66" s="133"/>
      <c r="C66" s="147"/>
      <c r="D66" s="87"/>
      <c r="E66" s="131"/>
      <c r="F66" s="147"/>
      <c r="G66" s="176"/>
      <c r="H66" s="131"/>
      <c r="I66" s="147"/>
      <c r="J66" s="87"/>
      <c r="K66" s="131"/>
      <c r="L66" s="205"/>
      <c r="M66" s="87"/>
      <c r="N66" s="131"/>
      <c r="O66" s="147"/>
    </row>
    <row r="67" spans="1:15" ht="18" customHeight="1">
      <c r="A67" s="87"/>
      <c r="B67" s="133"/>
      <c r="C67" s="147"/>
      <c r="D67" s="87"/>
      <c r="E67" s="131"/>
      <c r="F67" s="147"/>
      <c r="G67" s="176"/>
      <c r="H67" s="131"/>
      <c r="I67" s="147"/>
      <c r="J67" s="87"/>
      <c r="K67" s="131"/>
      <c r="L67" s="147"/>
      <c r="M67" s="87"/>
      <c r="N67" s="131"/>
      <c r="O67" s="147"/>
    </row>
    <row r="68" spans="1:15" ht="18" customHeight="1">
      <c r="A68" s="87"/>
      <c r="B68" s="133"/>
      <c r="C68" s="147"/>
      <c r="D68" s="87"/>
      <c r="E68" s="131"/>
      <c r="F68" s="147"/>
      <c r="G68" s="176"/>
      <c r="H68" s="131"/>
      <c r="I68" s="147"/>
      <c r="J68" s="162"/>
      <c r="K68" s="131"/>
      <c r="L68" s="147"/>
      <c r="M68" s="87"/>
      <c r="N68" s="131"/>
      <c r="O68" s="147"/>
    </row>
    <row r="69" spans="1:15" ht="18" customHeight="1">
      <c r="A69" s="87"/>
      <c r="B69" s="133"/>
      <c r="C69" s="147"/>
      <c r="D69" s="87"/>
      <c r="E69" s="131"/>
      <c r="F69" s="147"/>
      <c r="G69" s="176"/>
      <c r="H69" s="131"/>
      <c r="I69" s="147"/>
      <c r="J69" s="373"/>
      <c r="K69" s="131"/>
      <c r="L69" s="147"/>
      <c r="M69" s="304"/>
      <c r="N69" s="131"/>
      <c r="O69" s="147"/>
    </row>
    <row r="70" spans="1:15" ht="18" customHeight="1">
      <c r="A70" s="153"/>
      <c r="B70" s="282"/>
      <c r="C70" s="147"/>
      <c r="D70" s="153"/>
      <c r="E70" s="151"/>
      <c r="F70" s="147"/>
      <c r="G70" s="242"/>
      <c r="H70" s="151"/>
      <c r="I70" s="147"/>
      <c r="J70" s="153"/>
      <c r="K70" s="151"/>
      <c r="L70" s="147"/>
      <c r="M70" s="242"/>
      <c r="N70" s="151"/>
      <c r="O70" s="147"/>
    </row>
    <row r="71" spans="1:15" ht="18" customHeight="1" thickBot="1">
      <c r="A71" s="154" t="s">
        <v>30</v>
      </c>
      <c r="B71" s="155">
        <f>SUM(B50:B70)</f>
        <v>6370</v>
      </c>
      <c r="C71" s="377">
        <f>SUM(C50:C70)</f>
        <v>0</v>
      </c>
      <c r="D71" s="154" t="s">
        <v>30</v>
      </c>
      <c r="E71" s="155">
        <f>SUM(E50:E70)</f>
        <v>5190</v>
      </c>
      <c r="F71" s="377">
        <f>SUM(F50:F70)</f>
        <v>0</v>
      </c>
      <c r="G71" s="154" t="s">
        <v>30</v>
      </c>
      <c r="H71" s="155">
        <f>SUM(H50:H70)</f>
        <v>9660</v>
      </c>
      <c r="I71" s="377">
        <f>SUM(I50:I70)</f>
        <v>0</v>
      </c>
      <c r="J71" s="154" t="s">
        <v>30</v>
      </c>
      <c r="K71" s="155">
        <f>SUM(K50:K70)</f>
        <v>27030</v>
      </c>
      <c r="L71" s="377">
        <f>SUM(L50:L70)</f>
        <v>0</v>
      </c>
      <c r="M71" s="154" t="s">
        <v>30</v>
      </c>
      <c r="N71" s="155">
        <f>SUM(N50:N70)</f>
        <v>2140</v>
      </c>
      <c r="O71" s="376">
        <f>SUM(O50:O70)</f>
        <v>0</v>
      </c>
    </row>
  </sheetData>
  <sheetProtection/>
  <mergeCells count="4">
    <mergeCell ref="K2:L2"/>
    <mergeCell ref="A2:D2"/>
    <mergeCell ref="E2:G2"/>
    <mergeCell ref="G41:I41"/>
  </mergeCells>
  <conditionalFormatting sqref="F8 L25 L29 O25 O29">
    <cfRule type="cellIs" priority="40" dxfId="178" operator="greaterThan" stopIfTrue="1">
      <formula>E8</formula>
    </cfRule>
  </conditionalFormatting>
  <conditionalFormatting sqref="I8">
    <cfRule type="cellIs" priority="39" dxfId="178" operator="greaterThan" stopIfTrue="1">
      <formula>H8</formula>
    </cfRule>
  </conditionalFormatting>
  <conditionalFormatting sqref="L8">
    <cfRule type="cellIs" priority="38" dxfId="178" operator="greaterThan" stopIfTrue="1">
      <formula>K8</formula>
    </cfRule>
  </conditionalFormatting>
  <conditionalFormatting sqref="O8">
    <cfRule type="cellIs" priority="37" dxfId="178" operator="greaterThan" stopIfTrue="1">
      <formula>N8</formula>
    </cfRule>
  </conditionalFormatting>
  <conditionalFormatting sqref="C25">
    <cfRule type="cellIs" priority="36" dxfId="178" operator="greaterThan" stopIfTrue="1">
      <formula>B25</formula>
    </cfRule>
  </conditionalFormatting>
  <conditionalFormatting sqref="F25">
    <cfRule type="cellIs" priority="35" dxfId="178" operator="greaterThan" stopIfTrue="1">
      <formula>E25</formula>
    </cfRule>
  </conditionalFormatting>
  <conditionalFormatting sqref="I25">
    <cfRule type="cellIs" priority="34" dxfId="178" operator="greaterThan" stopIfTrue="1">
      <formula>H25</formula>
    </cfRule>
  </conditionalFormatting>
  <conditionalFormatting sqref="L28">
    <cfRule type="cellIs" priority="33" dxfId="178" operator="greaterThan" stopIfTrue="1">
      <formula>K28</formula>
    </cfRule>
  </conditionalFormatting>
  <conditionalFormatting sqref="O28">
    <cfRule type="cellIs" priority="32" dxfId="178" operator="greaterThan" stopIfTrue="1">
      <formula>N28</formula>
    </cfRule>
  </conditionalFormatting>
  <conditionalFormatting sqref="C39">
    <cfRule type="cellIs" priority="31" dxfId="178" operator="greaterThan" stopIfTrue="1">
      <formula>B39</formula>
    </cfRule>
  </conditionalFormatting>
  <conditionalFormatting sqref="F39">
    <cfRule type="cellIs" priority="30" dxfId="178" operator="greaterThan" stopIfTrue="1">
      <formula>E39</formula>
    </cfRule>
  </conditionalFormatting>
  <conditionalFormatting sqref="I39">
    <cfRule type="cellIs" priority="29" dxfId="178" operator="greaterThan" stopIfTrue="1">
      <formula>H39</formula>
    </cfRule>
  </conditionalFormatting>
  <conditionalFormatting sqref="L39">
    <cfRule type="cellIs" priority="28" dxfId="178" operator="greaterThan" stopIfTrue="1">
      <formula>K39</formula>
    </cfRule>
  </conditionalFormatting>
  <conditionalFormatting sqref="O39">
    <cfRule type="cellIs" priority="27" dxfId="178" operator="greaterThan" stopIfTrue="1">
      <formula>N39</formula>
    </cfRule>
  </conditionalFormatting>
  <conditionalFormatting sqref="C50">
    <cfRule type="cellIs" priority="26" dxfId="178" operator="greaterThan" stopIfTrue="1">
      <formula>B50</formula>
    </cfRule>
  </conditionalFormatting>
  <conditionalFormatting sqref="F50">
    <cfRule type="cellIs" priority="25" dxfId="178" operator="greaterThan" stopIfTrue="1">
      <formula>E50</formula>
    </cfRule>
  </conditionalFormatting>
  <conditionalFormatting sqref="I50">
    <cfRule type="cellIs" priority="24" dxfId="178" operator="greaterThan" stopIfTrue="1">
      <formula>H50</formula>
    </cfRule>
  </conditionalFormatting>
  <conditionalFormatting sqref="L50">
    <cfRule type="cellIs" priority="23" dxfId="178" operator="greaterThan" stopIfTrue="1">
      <formula>K50</formula>
    </cfRule>
  </conditionalFormatting>
  <conditionalFormatting sqref="O50">
    <cfRule type="cellIs" priority="22" dxfId="178" operator="greaterThan" stopIfTrue="1">
      <formula>N50</formula>
    </cfRule>
  </conditionalFormatting>
  <conditionalFormatting sqref="C9:C10">
    <cfRule type="cellIs" priority="21" dxfId="178" operator="greaterThan" stopIfTrue="1">
      <formula>B9</formula>
    </cfRule>
  </conditionalFormatting>
  <conditionalFormatting sqref="F9">
    <cfRule type="cellIs" priority="19" dxfId="178" operator="greaterThan" stopIfTrue="1">
      <formula>E9</formula>
    </cfRule>
  </conditionalFormatting>
  <conditionalFormatting sqref="F10">
    <cfRule type="cellIs" priority="18" dxfId="178" operator="greaterThan" stopIfTrue="1">
      <formula>E10</formula>
    </cfRule>
  </conditionalFormatting>
  <conditionalFormatting sqref="I9:I10">
    <cfRule type="cellIs" priority="17" dxfId="178" operator="greaterThan" stopIfTrue="1">
      <formula>H9</formula>
    </cfRule>
  </conditionalFormatting>
  <conditionalFormatting sqref="L9:L13">
    <cfRule type="cellIs" priority="16" dxfId="178" operator="greaterThan" stopIfTrue="1">
      <formula>K9</formula>
    </cfRule>
  </conditionalFormatting>
  <conditionalFormatting sqref="O9:O12">
    <cfRule type="cellIs" priority="15" dxfId="178" operator="greaterThan" stopIfTrue="1">
      <formula>N9</formula>
    </cfRule>
  </conditionalFormatting>
  <conditionalFormatting sqref="C26">
    <cfRule type="cellIs" priority="14" dxfId="178" operator="greaterThan" stopIfTrue="1">
      <formula>B26</formula>
    </cfRule>
  </conditionalFormatting>
  <conditionalFormatting sqref="F26">
    <cfRule type="cellIs" priority="13" dxfId="178" operator="greaterThan" stopIfTrue="1">
      <formula>E26</formula>
    </cfRule>
  </conditionalFormatting>
  <conditionalFormatting sqref="I26">
    <cfRule type="cellIs" priority="12" dxfId="178" operator="greaterThan" stopIfTrue="1">
      <formula>H26</formula>
    </cfRule>
  </conditionalFormatting>
  <conditionalFormatting sqref="C40">
    <cfRule type="cellIs" priority="9" dxfId="178" operator="greaterThan" stopIfTrue="1">
      <formula>B40</formula>
    </cfRule>
  </conditionalFormatting>
  <conditionalFormatting sqref="F40">
    <cfRule type="cellIs" priority="8" dxfId="178" operator="greaterThan" stopIfTrue="1">
      <formula>E40</formula>
    </cfRule>
  </conditionalFormatting>
  <conditionalFormatting sqref="L40">
    <cfRule type="cellIs" priority="7" dxfId="178" operator="greaterThan" stopIfTrue="1">
      <formula>K40</formula>
    </cfRule>
  </conditionalFormatting>
  <conditionalFormatting sqref="C51:C55">
    <cfRule type="cellIs" priority="6" dxfId="178" operator="greaterThan" stopIfTrue="1">
      <formula>B51</formula>
    </cfRule>
  </conditionalFormatting>
  <conditionalFormatting sqref="F51:F58">
    <cfRule type="cellIs" priority="5" dxfId="178" operator="greaterThan" stopIfTrue="1">
      <formula>E51</formula>
    </cfRule>
  </conditionalFormatting>
  <conditionalFormatting sqref="I51:I55">
    <cfRule type="cellIs" priority="4" dxfId="178" operator="greaterThan" stopIfTrue="1">
      <formula>H51</formula>
    </cfRule>
  </conditionalFormatting>
  <conditionalFormatting sqref="L51:L63">
    <cfRule type="cellIs" priority="3" dxfId="178" operator="greaterThan" stopIfTrue="1">
      <formula>K51</formula>
    </cfRule>
  </conditionalFormatting>
  <conditionalFormatting sqref="O51:O61">
    <cfRule type="cellIs" priority="2" dxfId="178" operator="greaterThan" stopIfTrue="1">
      <formula>N51</formula>
    </cfRule>
  </conditionalFormatting>
  <conditionalFormatting sqref="C8">
    <cfRule type="cellIs" priority="1" dxfId="178" operator="greaterThan" stopIfTrue="1">
      <formula>B8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zoomScale="90" zoomScaleNormal="90" workbookViewId="0" topLeftCell="A1">
      <selection activeCell="Q49" sqref="Q49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8.00390625" style="9" customWidth="1"/>
    <col min="12" max="12" width="9.625" style="9" customWidth="1"/>
    <col min="13" max="13" width="11.625" style="9" customWidth="1"/>
    <col min="14" max="14" width="8.00390625" style="9" customWidth="1"/>
    <col min="15" max="15" width="9.625" style="9" customWidth="1"/>
    <col min="16" max="16" width="2.375" style="9" customWidth="1"/>
    <col min="17" max="17" width="8.75390625" style="9" customWidth="1"/>
    <col min="18" max="16384" width="9.00390625" style="9" customWidth="1"/>
  </cols>
  <sheetData>
    <row r="1" spans="1:15" ht="16.5" customHeight="1">
      <c r="A1" s="89" t="s">
        <v>0</v>
      </c>
      <c r="B1" s="90"/>
      <c r="C1" s="90"/>
      <c r="D1" s="91"/>
      <c r="E1" s="92" t="s">
        <v>1</v>
      </c>
      <c r="F1" s="93"/>
      <c r="G1" s="94"/>
      <c r="H1" s="95" t="s">
        <v>2</v>
      </c>
      <c r="I1" s="96" t="s">
        <v>3</v>
      </c>
      <c r="J1" s="91"/>
      <c r="K1" s="97" t="s">
        <v>4</v>
      </c>
      <c r="L1" s="98"/>
      <c r="M1" s="99"/>
      <c r="N1" s="100"/>
      <c r="O1" s="8"/>
    </row>
    <row r="2" spans="1:15" ht="34.5" customHeight="1" thickBot="1">
      <c r="A2" s="426">
        <f>'東区・博多区'!A2</f>
        <v>0</v>
      </c>
      <c r="B2" s="432"/>
      <c r="C2" s="432"/>
      <c r="D2" s="433"/>
      <c r="E2" s="429" t="str">
        <f>'東区・博多区'!E2</f>
        <v>平成　　　年　　　月　　　日</v>
      </c>
      <c r="F2" s="430"/>
      <c r="G2" s="431"/>
      <c r="H2" s="166">
        <f>'東区・博多区'!H2</f>
        <v>0</v>
      </c>
      <c r="I2" s="102">
        <f>'東区・博多区'!I2</f>
        <v>0</v>
      </c>
      <c r="J2" s="103"/>
      <c r="K2" s="305"/>
      <c r="L2" s="306"/>
      <c r="M2" s="104"/>
      <c r="N2" s="105"/>
      <c r="O2" s="8"/>
    </row>
    <row r="3" spans="1:13" ht="15" customHeight="1" thickBot="1">
      <c r="A3" s="307"/>
      <c r="B3" s="308"/>
      <c r="M3" s="106" t="s">
        <v>226</v>
      </c>
    </row>
    <row r="4" spans="1:15" ht="17.25" customHeight="1" thickBot="1">
      <c r="A4" s="411" t="s">
        <v>445</v>
      </c>
      <c r="B4" s="301"/>
      <c r="C4" s="108" t="s">
        <v>215</v>
      </c>
      <c r="D4" s="109" t="s">
        <v>213</v>
      </c>
      <c r="E4" s="159"/>
      <c r="F4" s="111" t="s">
        <v>6</v>
      </c>
      <c r="G4" s="112">
        <f>SUM(B14,E14,H14,K14,N14)</f>
        <v>16120</v>
      </c>
      <c r="H4" s="160" t="s">
        <v>7</v>
      </c>
      <c r="I4" s="169">
        <f>SUM(C14,F14,I14,L14,O14)</f>
        <v>0</v>
      </c>
      <c r="J4" s="194"/>
      <c r="K4" s="171" t="s">
        <v>8</v>
      </c>
      <c r="L4" s="172">
        <f>SUM(I4,I16,I31,I45)</f>
        <v>0</v>
      </c>
      <c r="M4" s="118" t="s">
        <v>227</v>
      </c>
      <c r="N4" s="174"/>
      <c r="O4" s="174"/>
    </row>
    <row r="5" spans="1:15" ht="5.25" customHeight="1" thickBot="1">
      <c r="A5" s="309"/>
      <c r="B5" s="310"/>
      <c r="C5" s="311"/>
      <c r="D5" s="312"/>
      <c r="E5" s="313"/>
      <c r="F5" s="314"/>
      <c r="G5" s="298"/>
      <c r="H5" s="315"/>
      <c r="I5" s="316"/>
      <c r="J5" s="194"/>
      <c r="K5" s="195"/>
      <c r="L5" s="317"/>
      <c r="M5" s="194"/>
      <c r="N5" s="195"/>
      <c r="O5" s="317"/>
    </row>
    <row r="6" spans="1:15" ht="18" customHeight="1">
      <c r="A6" s="89" t="s">
        <v>9</v>
      </c>
      <c r="B6" s="90"/>
      <c r="C6" s="119"/>
      <c r="D6" s="96" t="s">
        <v>10</v>
      </c>
      <c r="E6" s="90"/>
      <c r="F6" s="119"/>
      <c r="G6" s="96" t="s">
        <v>11</v>
      </c>
      <c r="H6" s="90"/>
      <c r="I6" s="119"/>
      <c r="J6" s="96" t="s">
        <v>12</v>
      </c>
      <c r="K6" s="90"/>
      <c r="L6" s="119"/>
      <c r="M6" s="96" t="s">
        <v>13</v>
      </c>
      <c r="N6" s="90"/>
      <c r="O6" s="119"/>
    </row>
    <row r="7" spans="1:15" ht="14.25" customHeight="1">
      <c r="A7" s="120" t="s">
        <v>14</v>
      </c>
      <c r="B7" s="121" t="s">
        <v>16</v>
      </c>
      <c r="C7" s="123" t="s">
        <v>237</v>
      </c>
      <c r="D7" s="120" t="s">
        <v>14</v>
      </c>
      <c r="E7" s="121" t="s">
        <v>16</v>
      </c>
      <c r="F7" s="123" t="s">
        <v>237</v>
      </c>
      <c r="G7" s="120" t="s">
        <v>14</v>
      </c>
      <c r="H7" s="121" t="s">
        <v>16</v>
      </c>
      <c r="I7" s="123" t="s">
        <v>237</v>
      </c>
      <c r="J7" s="120" t="s">
        <v>14</v>
      </c>
      <c r="K7" s="121" t="s">
        <v>16</v>
      </c>
      <c r="L7" s="123" t="s">
        <v>237</v>
      </c>
      <c r="M7" s="120" t="s">
        <v>14</v>
      </c>
      <c r="N7" s="121" t="s">
        <v>16</v>
      </c>
      <c r="O7" s="123" t="s">
        <v>237</v>
      </c>
    </row>
    <row r="8" spans="1:15" ht="18" customHeight="1">
      <c r="A8" s="87" t="s">
        <v>133</v>
      </c>
      <c r="B8" s="318">
        <v>2860</v>
      </c>
      <c r="C8" s="125"/>
      <c r="D8" s="87" t="s">
        <v>133</v>
      </c>
      <c r="E8" s="318">
        <v>2400</v>
      </c>
      <c r="F8" s="125"/>
      <c r="G8" s="176" t="s">
        <v>143</v>
      </c>
      <c r="H8" s="318">
        <v>1560</v>
      </c>
      <c r="I8" s="125"/>
      <c r="J8" s="87" t="s">
        <v>133</v>
      </c>
      <c r="K8" s="318">
        <v>2570</v>
      </c>
      <c r="L8" s="125"/>
      <c r="M8" s="87" t="s">
        <v>257</v>
      </c>
      <c r="N8" s="318">
        <v>410</v>
      </c>
      <c r="O8" s="125"/>
    </row>
    <row r="9" spans="1:15" ht="18" customHeight="1">
      <c r="A9" s="87"/>
      <c r="B9" s="133"/>
      <c r="C9" s="205"/>
      <c r="D9" s="87"/>
      <c r="E9" s="131"/>
      <c r="F9" s="205"/>
      <c r="G9" s="176" t="s">
        <v>139</v>
      </c>
      <c r="H9" s="318">
        <v>1430</v>
      </c>
      <c r="I9" s="127"/>
      <c r="J9" s="87" t="s">
        <v>145</v>
      </c>
      <c r="K9" s="318">
        <v>2590</v>
      </c>
      <c r="L9" s="127"/>
      <c r="M9" s="87" t="s">
        <v>139</v>
      </c>
      <c r="N9" s="318">
        <v>350</v>
      </c>
      <c r="O9" s="127"/>
    </row>
    <row r="10" spans="1:15" ht="18" customHeight="1">
      <c r="A10" s="87"/>
      <c r="B10" s="133"/>
      <c r="C10" s="205"/>
      <c r="D10" s="87"/>
      <c r="E10" s="131"/>
      <c r="F10" s="205"/>
      <c r="G10" s="176"/>
      <c r="H10" s="130"/>
      <c r="I10" s="205"/>
      <c r="J10" s="87" t="s">
        <v>283</v>
      </c>
      <c r="K10" s="318">
        <v>1950</v>
      </c>
      <c r="L10" s="127"/>
      <c r="M10" s="176"/>
      <c r="N10" s="319"/>
      <c r="O10" s="205"/>
    </row>
    <row r="11" spans="1:15" ht="18" customHeight="1">
      <c r="A11" s="87"/>
      <c r="B11" s="133"/>
      <c r="C11" s="205"/>
      <c r="D11" s="87"/>
      <c r="E11" s="131"/>
      <c r="F11" s="205"/>
      <c r="G11" s="176"/>
      <c r="H11" s="131"/>
      <c r="I11" s="205"/>
      <c r="J11" s="87"/>
      <c r="K11" s="320"/>
      <c r="L11" s="205"/>
      <c r="M11" s="176"/>
      <c r="N11" s="130"/>
      <c r="O11" s="205"/>
    </row>
    <row r="12" spans="1:15" ht="18" customHeight="1">
      <c r="A12" s="87"/>
      <c r="B12" s="133"/>
      <c r="C12" s="205"/>
      <c r="D12" s="87"/>
      <c r="E12" s="131"/>
      <c r="F12" s="205"/>
      <c r="G12" s="176"/>
      <c r="H12" s="131"/>
      <c r="I12" s="205"/>
      <c r="J12" s="87"/>
      <c r="K12" s="131"/>
      <c r="L12" s="205"/>
      <c r="M12" s="176"/>
      <c r="N12" s="131"/>
      <c r="O12" s="205"/>
    </row>
    <row r="13" spans="1:15" ht="18" customHeight="1">
      <c r="A13" s="153"/>
      <c r="B13" s="282"/>
      <c r="C13" s="205"/>
      <c r="D13" s="153"/>
      <c r="E13" s="151"/>
      <c r="F13" s="205"/>
      <c r="G13" s="242"/>
      <c r="H13" s="151"/>
      <c r="I13" s="205"/>
      <c r="J13" s="321"/>
      <c r="K13" s="151"/>
      <c r="L13" s="205"/>
      <c r="M13" s="242"/>
      <c r="N13" s="151"/>
      <c r="O13" s="205"/>
    </row>
    <row r="14" spans="1:15" ht="18" customHeight="1" thickBot="1">
      <c r="A14" s="154" t="s">
        <v>30</v>
      </c>
      <c r="B14" s="155">
        <f>SUM(B8:B13)</f>
        <v>2860</v>
      </c>
      <c r="C14" s="377">
        <f>SUM(C8:C13)</f>
        <v>0</v>
      </c>
      <c r="D14" s="154" t="s">
        <v>30</v>
      </c>
      <c r="E14" s="155">
        <f>SUM(E8:E13)</f>
        <v>2400</v>
      </c>
      <c r="F14" s="377">
        <f>SUM(F8:F13)</f>
        <v>0</v>
      </c>
      <c r="G14" s="154" t="s">
        <v>30</v>
      </c>
      <c r="H14" s="155">
        <f>SUM(H8:H13)</f>
        <v>2990</v>
      </c>
      <c r="I14" s="377">
        <f>SUM(I8:I13)</f>
        <v>0</v>
      </c>
      <c r="J14" s="154" t="s">
        <v>30</v>
      </c>
      <c r="K14" s="155">
        <f>SUM(K8:K13)</f>
        <v>7110</v>
      </c>
      <c r="L14" s="377">
        <f>SUM(L8:L13)</f>
        <v>0</v>
      </c>
      <c r="M14" s="154" t="s">
        <v>30</v>
      </c>
      <c r="N14" s="155">
        <f>SUM(N8:N13)</f>
        <v>760</v>
      </c>
      <c r="O14" s="376">
        <f>SUM(O8:O13)</f>
        <v>0</v>
      </c>
    </row>
    <row r="15" spans="1:15" ht="14.25" customHeight="1" thickBot="1">
      <c r="A15" s="322"/>
      <c r="B15" s="323"/>
      <c r="C15" s="324"/>
      <c r="D15" s="322"/>
      <c r="E15" s="323"/>
      <c r="F15" s="324"/>
      <c r="G15" s="322"/>
      <c r="H15" s="325"/>
      <c r="I15" s="326"/>
      <c r="J15" s="322"/>
      <c r="K15" s="323"/>
      <c r="L15" s="324"/>
      <c r="M15" s="322"/>
      <c r="N15" s="323"/>
      <c r="O15" s="324"/>
    </row>
    <row r="16" spans="1:17" s="8" customFormat="1" ht="17.25" customHeight="1" thickBot="1">
      <c r="A16" s="411" t="s">
        <v>445</v>
      </c>
      <c r="B16" s="301"/>
      <c r="C16" s="289" t="s">
        <v>189</v>
      </c>
      <c r="D16" s="109" t="s">
        <v>200</v>
      </c>
      <c r="E16" s="159"/>
      <c r="F16" s="111" t="s">
        <v>6</v>
      </c>
      <c r="G16" s="112">
        <f>SUM(B29,E29,H29,K29,N29)</f>
        <v>31320</v>
      </c>
      <c r="H16" s="160" t="s">
        <v>7</v>
      </c>
      <c r="I16" s="169">
        <f>SUM(C29,F29,I29,L29,O29)</f>
        <v>0</v>
      </c>
      <c r="J16" s="384"/>
      <c r="K16" s="385"/>
      <c r="L16" s="385"/>
      <c r="M16" s="385"/>
      <c r="N16" s="385"/>
      <c r="O16" s="385"/>
      <c r="Q16" s="327"/>
    </row>
    <row r="17" spans="1:15" ht="5.25" customHeight="1" thickBo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18" customHeight="1">
      <c r="A18" s="89" t="s">
        <v>9</v>
      </c>
      <c r="B18" s="90"/>
      <c r="C18" s="119"/>
      <c r="D18" s="96" t="s">
        <v>10</v>
      </c>
      <c r="E18" s="90"/>
      <c r="F18" s="119"/>
      <c r="G18" s="96" t="s">
        <v>11</v>
      </c>
      <c r="H18" s="90"/>
      <c r="I18" s="119"/>
      <c r="J18" s="96" t="s">
        <v>12</v>
      </c>
      <c r="K18" s="90"/>
      <c r="L18" s="119"/>
      <c r="M18" s="96" t="s">
        <v>13</v>
      </c>
      <c r="N18" s="90"/>
      <c r="O18" s="119"/>
    </row>
    <row r="19" spans="1:15" s="8" customFormat="1" ht="15" customHeight="1">
      <c r="A19" s="120" t="s">
        <v>14</v>
      </c>
      <c r="B19" s="121" t="s">
        <v>16</v>
      </c>
      <c r="C19" s="123" t="s">
        <v>237</v>
      </c>
      <c r="D19" s="120" t="s">
        <v>14</v>
      </c>
      <c r="E19" s="121" t="s">
        <v>16</v>
      </c>
      <c r="F19" s="123" t="s">
        <v>237</v>
      </c>
      <c r="G19" s="120" t="s">
        <v>14</v>
      </c>
      <c r="H19" s="121" t="s">
        <v>16</v>
      </c>
      <c r="I19" s="123" t="s">
        <v>237</v>
      </c>
      <c r="J19" s="120" t="s">
        <v>14</v>
      </c>
      <c r="K19" s="121" t="s">
        <v>16</v>
      </c>
      <c r="L19" s="123" t="s">
        <v>237</v>
      </c>
      <c r="M19" s="120" t="s">
        <v>14</v>
      </c>
      <c r="N19" s="121" t="s">
        <v>16</v>
      </c>
      <c r="O19" s="123" t="s">
        <v>237</v>
      </c>
    </row>
    <row r="20" spans="1:15" ht="18" customHeight="1">
      <c r="A20" s="87" t="s">
        <v>146</v>
      </c>
      <c r="B20" s="124">
        <v>2500</v>
      </c>
      <c r="C20" s="125"/>
      <c r="D20" s="335" t="s">
        <v>225</v>
      </c>
      <c r="E20" s="124">
        <v>960</v>
      </c>
      <c r="F20" s="125"/>
      <c r="G20" s="87" t="s">
        <v>146</v>
      </c>
      <c r="H20" s="124">
        <v>1570</v>
      </c>
      <c r="I20" s="125"/>
      <c r="J20" s="87" t="s">
        <v>147</v>
      </c>
      <c r="K20" s="124">
        <v>2060</v>
      </c>
      <c r="L20" s="125"/>
      <c r="M20" s="335" t="s">
        <v>396</v>
      </c>
      <c r="N20" s="124">
        <v>320</v>
      </c>
      <c r="O20" s="125"/>
    </row>
    <row r="21" spans="1:15" ht="18" customHeight="1">
      <c r="A21" s="87" t="s">
        <v>148</v>
      </c>
      <c r="B21" s="124">
        <v>2130</v>
      </c>
      <c r="C21" s="127"/>
      <c r="D21" s="335" t="s">
        <v>396</v>
      </c>
      <c r="E21" s="124">
        <v>1890</v>
      </c>
      <c r="F21" s="127"/>
      <c r="G21" s="87" t="s">
        <v>147</v>
      </c>
      <c r="H21" s="124">
        <v>1770</v>
      </c>
      <c r="I21" s="127"/>
      <c r="J21" s="87" t="s">
        <v>151</v>
      </c>
      <c r="K21" s="124">
        <v>1970</v>
      </c>
      <c r="L21" s="127"/>
      <c r="M21" s="335" t="s">
        <v>397</v>
      </c>
      <c r="N21" s="124">
        <v>40</v>
      </c>
      <c r="O21" s="127"/>
    </row>
    <row r="22" spans="1:15" ht="18" customHeight="1">
      <c r="A22" s="87" t="s">
        <v>208</v>
      </c>
      <c r="B22" s="124">
        <v>1390</v>
      </c>
      <c r="C22" s="127"/>
      <c r="D22" s="87" t="s">
        <v>147</v>
      </c>
      <c r="E22" s="124">
        <v>2650</v>
      </c>
      <c r="F22" s="127"/>
      <c r="G22" s="87" t="s">
        <v>150</v>
      </c>
      <c r="H22" s="124">
        <v>480</v>
      </c>
      <c r="I22" s="127"/>
      <c r="J22" s="87" t="s">
        <v>153</v>
      </c>
      <c r="K22" s="124">
        <v>790</v>
      </c>
      <c r="L22" s="127"/>
      <c r="M22" s="87" t="s">
        <v>244</v>
      </c>
      <c r="N22" s="124">
        <v>480</v>
      </c>
      <c r="O22" s="127"/>
    </row>
    <row r="23" spans="1:15" ht="18" customHeight="1">
      <c r="A23" s="87" t="s">
        <v>304</v>
      </c>
      <c r="B23" s="124">
        <v>3330</v>
      </c>
      <c r="C23" s="127"/>
      <c r="D23" s="87" t="s">
        <v>149</v>
      </c>
      <c r="E23" s="124">
        <v>750</v>
      </c>
      <c r="F23" s="127"/>
      <c r="G23" s="87" t="s">
        <v>152</v>
      </c>
      <c r="H23" s="124">
        <v>2240</v>
      </c>
      <c r="I23" s="127"/>
      <c r="J23" s="87" t="s">
        <v>146</v>
      </c>
      <c r="K23" s="124">
        <v>1790</v>
      </c>
      <c r="L23" s="127"/>
      <c r="M23" s="87" t="s">
        <v>146</v>
      </c>
      <c r="N23" s="124">
        <v>180</v>
      </c>
      <c r="O23" s="127"/>
    </row>
    <row r="24" spans="1:15" ht="18" customHeight="1">
      <c r="A24" s="87"/>
      <c r="B24" s="124"/>
      <c r="C24" s="205"/>
      <c r="D24" s="126"/>
      <c r="E24" s="292"/>
      <c r="F24" s="205"/>
      <c r="G24" s="126" t="s">
        <v>243</v>
      </c>
      <c r="H24" s="124">
        <v>860</v>
      </c>
      <c r="I24" s="127"/>
      <c r="J24" s="165" t="s">
        <v>225</v>
      </c>
      <c r="K24" s="124">
        <v>940</v>
      </c>
      <c r="L24" s="127"/>
      <c r="M24" s="126" t="s">
        <v>154</v>
      </c>
      <c r="N24" s="124">
        <v>230</v>
      </c>
      <c r="O24" s="127"/>
    </row>
    <row r="25" spans="1:15" ht="18" customHeight="1">
      <c r="A25" s="87"/>
      <c r="B25" s="124"/>
      <c r="C25" s="205"/>
      <c r="D25" s="126"/>
      <c r="E25" s="249"/>
      <c r="F25" s="205"/>
      <c r="G25" s="87"/>
      <c r="H25" s="124"/>
      <c r="I25" s="205"/>
      <c r="J25" s="296"/>
      <c r="K25" s="239"/>
      <c r="L25" s="147"/>
      <c r="M25" s="87"/>
      <c r="N25" s="124"/>
      <c r="O25" s="205"/>
    </row>
    <row r="26" spans="1:15" ht="18" customHeight="1">
      <c r="A26" s="87"/>
      <c r="B26" s="124"/>
      <c r="C26" s="205"/>
      <c r="D26" s="87"/>
      <c r="E26" s="124"/>
      <c r="F26" s="205"/>
      <c r="G26" s="87"/>
      <c r="H26" s="124"/>
      <c r="I26" s="205"/>
      <c r="J26" s="296"/>
      <c r="K26" s="239"/>
      <c r="L26" s="147"/>
      <c r="M26" s="87"/>
      <c r="N26" s="124"/>
      <c r="O26" s="205"/>
    </row>
    <row r="27" spans="1:15" ht="18" customHeight="1">
      <c r="A27" s="87"/>
      <c r="B27" s="124"/>
      <c r="C27" s="205"/>
      <c r="D27" s="87"/>
      <c r="E27" s="124"/>
      <c r="F27" s="205"/>
      <c r="G27" s="87"/>
      <c r="H27" s="124"/>
      <c r="I27" s="205"/>
      <c r="J27" s="296"/>
      <c r="K27" s="239"/>
      <c r="L27" s="147"/>
      <c r="M27" s="87"/>
      <c r="N27" s="124"/>
      <c r="O27" s="205"/>
    </row>
    <row r="28" spans="1:15" ht="18" customHeight="1">
      <c r="A28" s="87"/>
      <c r="B28" s="133"/>
      <c r="C28" s="147"/>
      <c r="D28" s="87"/>
      <c r="E28" s="124"/>
      <c r="F28" s="205"/>
      <c r="G28" s="87"/>
      <c r="H28" s="124"/>
      <c r="I28" s="205"/>
      <c r="J28" s="296"/>
      <c r="K28" s="239"/>
      <c r="L28" s="147"/>
      <c r="M28" s="87"/>
      <c r="N28" s="124"/>
      <c r="O28" s="205"/>
    </row>
    <row r="29" spans="1:15" ht="18" customHeight="1" thickBot="1">
      <c r="A29" s="154" t="s">
        <v>30</v>
      </c>
      <c r="B29" s="155">
        <f>SUM(B20:B28)</f>
        <v>9350</v>
      </c>
      <c r="C29" s="193">
        <f>SUM(C20:C28)</f>
        <v>0</v>
      </c>
      <c r="D29" s="154" t="s">
        <v>30</v>
      </c>
      <c r="E29" s="155">
        <f>SUM(E20:E28)</f>
        <v>6250</v>
      </c>
      <c r="F29" s="193">
        <f>SUM(F20:F28)</f>
        <v>0</v>
      </c>
      <c r="G29" s="154" t="s">
        <v>30</v>
      </c>
      <c r="H29" s="155">
        <f>SUM(H20:H28)</f>
        <v>6920</v>
      </c>
      <c r="I29" s="193">
        <f>SUM(I20:I28)</f>
        <v>0</v>
      </c>
      <c r="J29" s="154" t="s">
        <v>30</v>
      </c>
      <c r="K29" s="155">
        <f>SUM(K20:K28)</f>
        <v>7550</v>
      </c>
      <c r="L29" s="193">
        <f>SUM(L20:L28)</f>
        <v>0</v>
      </c>
      <c r="M29" s="154" t="s">
        <v>30</v>
      </c>
      <c r="N29" s="155">
        <f>SUM(N20:N28)</f>
        <v>1250</v>
      </c>
      <c r="O29" s="193">
        <f>SUM(O20:O28)</f>
        <v>0</v>
      </c>
    </row>
    <row r="30" spans="1:15" ht="15" customHeight="1" thickBot="1">
      <c r="A30" s="175"/>
      <c r="B30" s="175"/>
      <c r="C30" s="175"/>
      <c r="D30" s="175"/>
      <c r="E30" s="175"/>
      <c r="F30" s="175"/>
      <c r="G30" s="175"/>
      <c r="H30" s="328"/>
      <c r="I30" s="175"/>
      <c r="J30" s="1"/>
      <c r="K30" s="175"/>
      <c r="L30" s="175"/>
      <c r="M30" s="175"/>
      <c r="N30" s="175"/>
      <c r="O30" s="175"/>
    </row>
    <row r="31" spans="1:15" s="8" customFormat="1" ht="17.25" customHeight="1" thickBot="1">
      <c r="A31" s="411" t="s">
        <v>445</v>
      </c>
      <c r="B31" s="168"/>
      <c r="C31" s="108" t="s">
        <v>241</v>
      </c>
      <c r="D31" s="109" t="s">
        <v>240</v>
      </c>
      <c r="E31" s="159"/>
      <c r="F31" s="111" t="s">
        <v>6</v>
      </c>
      <c r="G31" s="112">
        <f>SUM(B43,E43,H43,K43,N43)</f>
        <v>18380</v>
      </c>
      <c r="H31" s="160" t="s">
        <v>7</v>
      </c>
      <c r="I31" s="169">
        <f>SUM(C43,F43,I43,L43,O43)</f>
        <v>0</v>
      </c>
      <c r="J31" s="170"/>
      <c r="K31" s="174"/>
      <c r="L31" s="174"/>
      <c r="M31" s="199"/>
      <c r="N31" s="174"/>
      <c r="O31" s="174"/>
    </row>
    <row r="32" spans="1:15" ht="5.25" customHeight="1" thickBo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</row>
    <row r="33" spans="1:15" ht="18" customHeight="1">
      <c r="A33" s="89" t="s">
        <v>9</v>
      </c>
      <c r="B33" s="90"/>
      <c r="C33" s="119"/>
      <c r="D33" s="96" t="s">
        <v>10</v>
      </c>
      <c r="E33" s="90"/>
      <c r="F33" s="119"/>
      <c r="G33" s="96" t="s">
        <v>11</v>
      </c>
      <c r="H33" s="90"/>
      <c r="I33" s="119"/>
      <c r="J33" s="96" t="s">
        <v>12</v>
      </c>
      <c r="K33" s="90"/>
      <c r="L33" s="119"/>
      <c r="M33" s="96" t="s">
        <v>13</v>
      </c>
      <c r="N33" s="90"/>
      <c r="O33" s="119"/>
    </row>
    <row r="34" spans="1:15" s="8" customFormat="1" ht="15" customHeight="1">
      <c r="A34" s="120" t="s">
        <v>14</v>
      </c>
      <c r="B34" s="121" t="s">
        <v>16</v>
      </c>
      <c r="C34" s="123" t="s">
        <v>237</v>
      </c>
      <c r="D34" s="120" t="s">
        <v>14</v>
      </c>
      <c r="E34" s="121" t="s">
        <v>16</v>
      </c>
      <c r="F34" s="123" t="s">
        <v>237</v>
      </c>
      <c r="G34" s="120" t="s">
        <v>14</v>
      </c>
      <c r="H34" s="121" t="s">
        <v>16</v>
      </c>
      <c r="I34" s="123" t="s">
        <v>237</v>
      </c>
      <c r="J34" s="120" t="s">
        <v>14</v>
      </c>
      <c r="K34" s="121" t="s">
        <v>16</v>
      </c>
      <c r="L34" s="123" t="s">
        <v>237</v>
      </c>
      <c r="M34" s="120" t="s">
        <v>14</v>
      </c>
      <c r="N34" s="121" t="s">
        <v>16</v>
      </c>
      <c r="O34" s="123" t="s">
        <v>237</v>
      </c>
    </row>
    <row r="35" spans="1:15" ht="18" customHeight="1">
      <c r="A35" s="87" t="s">
        <v>155</v>
      </c>
      <c r="B35" s="124">
        <v>1650</v>
      </c>
      <c r="C35" s="125"/>
      <c r="D35" s="126" t="s">
        <v>437</v>
      </c>
      <c r="E35" s="124">
        <v>1580</v>
      </c>
      <c r="F35" s="125"/>
      <c r="G35" s="87" t="s">
        <v>155</v>
      </c>
      <c r="H35" s="124">
        <v>1690</v>
      </c>
      <c r="I35" s="125"/>
      <c r="J35" s="126" t="s">
        <v>155</v>
      </c>
      <c r="K35" s="124">
        <v>1830</v>
      </c>
      <c r="L35" s="125"/>
      <c r="M35" s="126" t="s">
        <v>156</v>
      </c>
      <c r="N35" s="124">
        <v>170</v>
      </c>
      <c r="O35" s="125"/>
    </row>
    <row r="36" spans="1:15" ht="18" customHeight="1">
      <c r="A36" s="87" t="s">
        <v>156</v>
      </c>
      <c r="B36" s="124">
        <v>1360</v>
      </c>
      <c r="C36" s="127"/>
      <c r="D36" s="87" t="s">
        <v>438</v>
      </c>
      <c r="E36" s="124">
        <v>1300</v>
      </c>
      <c r="F36" s="127"/>
      <c r="G36" s="87" t="s">
        <v>156</v>
      </c>
      <c r="H36" s="124">
        <v>1030</v>
      </c>
      <c r="I36" s="127"/>
      <c r="J36" s="87" t="s">
        <v>156</v>
      </c>
      <c r="K36" s="124">
        <v>2140</v>
      </c>
      <c r="L36" s="127"/>
      <c r="M36" s="126" t="s">
        <v>270</v>
      </c>
      <c r="N36" s="124">
        <v>20</v>
      </c>
      <c r="O36" s="127"/>
    </row>
    <row r="37" spans="1:15" ht="18" customHeight="1">
      <c r="A37" s="87" t="s">
        <v>157</v>
      </c>
      <c r="B37" s="124">
        <v>850</v>
      </c>
      <c r="C37" s="127"/>
      <c r="D37" s="87" t="s">
        <v>436</v>
      </c>
      <c r="E37" s="124">
        <v>600</v>
      </c>
      <c r="F37" s="127"/>
      <c r="G37" s="126" t="s">
        <v>318</v>
      </c>
      <c r="H37" s="124">
        <v>840</v>
      </c>
      <c r="I37" s="127"/>
      <c r="J37" s="87" t="s">
        <v>262</v>
      </c>
      <c r="K37" s="124">
        <v>1090</v>
      </c>
      <c r="L37" s="127"/>
      <c r="M37" s="126" t="s">
        <v>155</v>
      </c>
      <c r="N37" s="124">
        <v>350</v>
      </c>
      <c r="O37" s="127"/>
    </row>
    <row r="38" spans="1:15" ht="18" customHeight="1">
      <c r="A38" s="87"/>
      <c r="B38" s="217"/>
      <c r="C38" s="205"/>
      <c r="D38" s="126"/>
      <c r="E38" s="124"/>
      <c r="F38" s="205"/>
      <c r="G38" s="126"/>
      <c r="H38" s="329"/>
      <c r="I38" s="205"/>
      <c r="J38" s="126" t="s">
        <v>157</v>
      </c>
      <c r="K38" s="124">
        <v>1740</v>
      </c>
      <c r="L38" s="127"/>
      <c r="M38" s="126" t="s">
        <v>157</v>
      </c>
      <c r="N38" s="124">
        <v>140</v>
      </c>
      <c r="O38" s="127"/>
    </row>
    <row r="39" spans="1:15" ht="18" customHeight="1">
      <c r="A39" s="176"/>
      <c r="B39" s="124"/>
      <c r="C39" s="205"/>
      <c r="D39" s="126"/>
      <c r="E39" s="124"/>
      <c r="F39" s="127"/>
      <c r="G39" s="126"/>
      <c r="H39" s="124"/>
      <c r="I39" s="205"/>
      <c r="J39" s="126"/>
      <c r="K39" s="124"/>
      <c r="L39" s="205"/>
      <c r="M39" s="126"/>
      <c r="N39" s="124"/>
      <c r="O39" s="205"/>
    </row>
    <row r="40" spans="1:15" ht="18" customHeight="1">
      <c r="A40" s="87"/>
      <c r="B40" s="124"/>
      <c r="C40" s="205"/>
      <c r="D40" s="126"/>
      <c r="E40" s="124"/>
      <c r="F40" s="205"/>
      <c r="G40" s="126"/>
      <c r="H40" s="124"/>
      <c r="I40" s="205"/>
      <c r="J40" s="126"/>
      <c r="K40" s="124"/>
      <c r="L40" s="205"/>
      <c r="M40" s="126"/>
      <c r="N40" s="124"/>
      <c r="O40" s="205"/>
    </row>
    <row r="41" spans="1:15" ht="18" customHeight="1">
      <c r="A41" s="176"/>
      <c r="B41" s="330"/>
      <c r="C41" s="147"/>
      <c r="D41" s="126"/>
      <c r="E41" s="124"/>
      <c r="F41" s="205"/>
      <c r="G41" s="126"/>
      <c r="H41" s="124"/>
      <c r="I41" s="205"/>
      <c r="J41" s="126"/>
      <c r="K41" s="124"/>
      <c r="L41" s="205"/>
      <c r="M41" s="126"/>
      <c r="N41" s="124"/>
      <c r="O41" s="205"/>
    </row>
    <row r="42" spans="1:15" ht="18" customHeight="1">
      <c r="A42" s="153"/>
      <c r="B42" s="282"/>
      <c r="C42" s="147"/>
      <c r="D42" s="126"/>
      <c r="E42" s="124"/>
      <c r="F42" s="205"/>
      <c r="G42" s="165"/>
      <c r="H42" s="151"/>
      <c r="I42" s="147"/>
      <c r="J42" s="296"/>
      <c r="K42" s="331"/>
      <c r="L42" s="205"/>
      <c r="M42" s="152"/>
      <c r="N42" s="151"/>
      <c r="O42" s="147"/>
    </row>
    <row r="43" spans="1:15" ht="18" customHeight="1" thickBot="1">
      <c r="A43" s="154" t="s">
        <v>30</v>
      </c>
      <c r="B43" s="155">
        <f>SUM(B35:B42)</f>
        <v>3860</v>
      </c>
      <c r="C43" s="193">
        <f>SUM(C35:C42)</f>
        <v>0</v>
      </c>
      <c r="D43" s="154" t="s">
        <v>30</v>
      </c>
      <c r="E43" s="155">
        <f>SUM(E35:E42)</f>
        <v>3480</v>
      </c>
      <c r="F43" s="193">
        <f>SUM(F35:F42)</f>
        <v>0</v>
      </c>
      <c r="G43" s="154" t="s">
        <v>30</v>
      </c>
      <c r="H43" s="155">
        <f>SUM(H35:H42)</f>
        <v>3560</v>
      </c>
      <c r="I43" s="193">
        <f>SUM(I35:I42)</f>
        <v>0</v>
      </c>
      <c r="J43" s="154" t="s">
        <v>30</v>
      </c>
      <c r="K43" s="155">
        <f>SUM(K35:K42)</f>
        <v>6800</v>
      </c>
      <c r="L43" s="193">
        <f>SUM(L35:L42)</f>
        <v>0</v>
      </c>
      <c r="M43" s="154" t="s">
        <v>30</v>
      </c>
      <c r="N43" s="155">
        <f>SUM(N35:N42)</f>
        <v>680</v>
      </c>
      <c r="O43" s="193">
        <f>SUM(O35:O42)</f>
        <v>0</v>
      </c>
    </row>
    <row r="44" spans="1:15" ht="15" customHeight="1" thickBot="1">
      <c r="A44" s="175"/>
      <c r="B44" s="175"/>
      <c r="C44" s="175"/>
      <c r="D44" s="175"/>
      <c r="E44" s="175"/>
      <c r="F44" s="175"/>
      <c r="G44" s="175"/>
      <c r="H44" s="328"/>
      <c r="I44" s="175"/>
      <c r="J44" s="1"/>
      <c r="K44" s="175"/>
      <c r="L44" s="175"/>
      <c r="M44" s="175"/>
      <c r="N44" s="175"/>
      <c r="O44" s="175"/>
    </row>
    <row r="45" spans="1:15" s="8" customFormat="1" ht="17.25" customHeight="1" thickBot="1">
      <c r="A45" s="411" t="s">
        <v>445</v>
      </c>
      <c r="B45" s="168"/>
      <c r="C45" s="108" t="s">
        <v>190</v>
      </c>
      <c r="D45" s="109" t="s">
        <v>268</v>
      </c>
      <c r="E45" s="159"/>
      <c r="F45" s="111" t="s">
        <v>6</v>
      </c>
      <c r="G45" s="112">
        <f>B66+E66+H66+K66+N66</f>
        <v>23160</v>
      </c>
      <c r="H45" s="160" t="s">
        <v>7</v>
      </c>
      <c r="I45" s="169">
        <f>C66+F66+I66+L66+O66</f>
        <v>0</v>
      </c>
      <c r="J45" s="170"/>
      <c r="K45" s="174"/>
      <c r="L45" s="174"/>
      <c r="M45" s="199"/>
      <c r="N45" s="174"/>
      <c r="O45" s="174"/>
    </row>
    <row r="46" spans="1:15" ht="5.25" customHeight="1" thickBo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ht="18" customHeight="1">
      <c r="A47" s="89" t="s">
        <v>9</v>
      </c>
      <c r="B47" s="90"/>
      <c r="C47" s="119"/>
      <c r="D47" s="96" t="s">
        <v>10</v>
      </c>
      <c r="E47" s="90"/>
      <c r="F47" s="119"/>
      <c r="G47" s="96" t="s">
        <v>11</v>
      </c>
      <c r="H47" s="90"/>
      <c r="I47" s="119"/>
      <c r="J47" s="96" t="s">
        <v>12</v>
      </c>
      <c r="K47" s="90"/>
      <c r="L47" s="119"/>
      <c r="M47" s="96" t="s">
        <v>13</v>
      </c>
      <c r="N47" s="90"/>
      <c r="O47" s="119"/>
    </row>
    <row r="48" spans="1:15" s="8" customFormat="1" ht="15" customHeight="1">
      <c r="A48" s="388" t="s">
        <v>14</v>
      </c>
      <c r="B48" s="389" t="s">
        <v>16</v>
      </c>
      <c r="C48" s="390" t="s">
        <v>237</v>
      </c>
      <c r="D48" s="388" t="s">
        <v>14</v>
      </c>
      <c r="E48" s="389" t="s">
        <v>16</v>
      </c>
      <c r="F48" s="390" t="s">
        <v>237</v>
      </c>
      <c r="G48" s="388" t="s">
        <v>14</v>
      </c>
      <c r="H48" s="389" t="s">
        <v>16</v>
      </c>
      <c r="I48" s="390" t="s">
        <v>237</v>
      </c>
      <c r="J48" s="388" t="s">
        <v>14</v>
      </c>
      <c r="K48" s="389" t="s">
        <v>16</v>
      </c>
      <c r="L48" s="390" t="s">
        <v>237</v>
      </c>
      <c r="M48" s="388" t="s">
        <v>14</v>
      </c>
      <c r="N48" s="389" t="s">
        <v>16</v>
      </c>
      <c r="O48" s="390" t="s">
        <v>237</v>
      </c>
    </row>
    <row r="49" spans="1:15" ht="18" customHeight="1">
      <c r="A49" s="87" t="s">
        <v>158</v>
      </c>
      <c r="B49" s="124">
        <v>650</v>
      </c>
      <c r="C49" s="342"/>
      <c r="D49" s="87" t="s">
        <v>422</v>
      </c>
      <c r="E49" s="130">
        <v>1370</v>
      </c>
      <c r="F49" s="261"/>
      <c r="G49" s="412" t="s">
        <v>405</v>
      </c>
      <c r="H49" s="124">
        <v>1730</v>
      </c>
      <c r="I49" s="342"/>
      <c r="J49" s="87" t="s">
        <v>267</v>
      </c>
      <c r="K49" s="124">
        <v>4090</v>
      </c>
      <c r="L49" s="342"/>
      <c r="M49" s="87" t="s">
        <v>417</v>
      </c>
      <c r="N49" s="393">
        <v>400</v>
      </c>
      <c r="O49" s="399"/>
    </row>
    <row r="50" spans="1:15" ht="18" customHeight="1">
      <c r="A50" s="87" t="s">
        <v>159</v>
      </c>
      <c r="B50" s="124">
        <v>920</v>
      </c>
      <c r="C50" s="127"/>
      <c r="D50" s="126" t="s">
        <v>414</v>
      </c>
      <c r="E50" s="131">
        <v>180</v>
      </c>
      <c r="F50" s="147"/>
      <c r="G50" s="337" t="s">
        <v>443</v>
      </c>
      <c r="H50" s="292">
        <v>1370</v>
      </c>
      <c r="I50" s="205"/>
      <c r="J50" s="87" t="s">
        <v>161</v>
      </c>
      <c r="K50" s="124">
        <v>1620</v>
      </c>
      <c r="L50" s="127"/>
      <c r="M50" s="87" t="s">
        <v>418</v>
      </c>
      <c r="N50" s="393">
        <v>30</v>
      </c>
      <c r="O50" s="386"/>
    </row>
    <row r="51" spans="1:15" ht="18" customHeight="1">
      <c r="A51" s="87" t="s">
        <v>160</v>
      </c>
      <c r="B51" s="124">
        <v>430</v>
      </c>
      <c r="C51" s="127"/>
      <c r="D51" s="126" t="s">
        <v>410</v>
      </c>
      <c r="E51" s="130">
        <v>70</v>
      </c>
      <c r="F51" s="205"/>
      <c r="G51" s="87"/>
      <c r="H51" s="124"/>
      <c r="I51" s="205"/>
      <c r="J51" s="87" t="s">
        <v>162</v>
      </c>
      <c r="K51" s="124">
        <v>2400</v>
      </c>
      <c r="L51" s="127"/>
      <c r="M51" s="126" t="s">
        <v>419</v>
      </c>
      <c r="N51" s="401">
        <v>30</v>
      </c>
      <c r="O51" s="391"/>
    </row>
    <row r="52" spans="1:15" ht="18" customHeight="1">
      <c r="A52" s="87"/>
      <c r="B52" s="217"/>
      <c r="C52" s="205"/>
      <c r="D52" s="87" t="s">
        <v>411</v>
      </c>
      <c r="E52" s="131">
        <v>160</v>
      </c>
      <c r="F52" s="147"/>
      <c r="G52" s="87" t="s">
        <v>319</v>
      </c>
      <c r="H52" s="124">
        <v>0</v>
      </c>
      <c r="I52" s="127">
        <v>0</v>
      </c>
      <c r="J52" s="87" t="s">
        <v>265</v>
      </c>
      <c r="K52" s="124">
        <v>1630</v>
      </c>
      <c r="L52" s="127"/>
      <c r="M52" s="126" t="s">
        <v>320</v>
      </c>
      <c r="N52" s="400">
        <v>80</v>
      </c>
      <c r="O52" s="402"/>
    </row>
    <row r="53" spans="1:15" ht="18" customHeight="1">
      <c r="A53" s="87"/>
      <c r="B53" s="133"/>
      <c r="C53" s="147"/>
      <c r="D53" s="87" t="s">
        <v>412</v>
      </c>
      <c r="E53" s="131">
        <v>40</v>
      </c>
      <c r="F53" s="147"/>
      <c r="G53" s="87" t="s">
        <v>320</v>
      </c>
      <c r="H53" s="124">
        <v>0</v>
      </c>
      <c r="I53" s="127">
        <v>0</v>
      </c>
      <c r="J53" s="87" t="s">
        <v>266</v>
      </c>
      <c r="K53" s="124">
        <v>2340</v>
      </c>
      <c r="L53" s="127"/>
      <c r="M53" s="126" t="s">
        <v>420</v>
      </c>
      <c r="N53" s="400">
        <v>90</v>
      </c>
      <c r="O53" s="402"/>
    </row>
    <row r="54" spans="1:15" ht="18" customHeight="1">
      <c r="A54" s="87"/>
      <c r="B54" s="133"/>
      <c r="C54" s="147"/>
      <c r="D54" s="87" t="s">
        <v>413</v>
      </c>
      <c r="E54" s="131">
        <v>310</v>
      </c>
      <c r="F54" s="147"/>
      <c r="G54" s="87"/>
      <c r="H54" s="130"/>
      <c r="I54" s="205"/>
      <c r="J54" s="87" t="s">
        <v>264</v>
      </c>
      <c r="K54" s="124">
        <v>1360</v>
      </c>
      <c r="L54" s="127"/>
      <c r="M54" s="126" t="s">
        <v>421</v>
      </c>
      <c r="N54" s="400">
        <v>10</v>
      </c>
      <c r="O54" s="402"/>
    </row>
    <row r="55" spans="1:15" ht="18" customHeight="1">
      <c r="A55" s="87"/>
      <c r="B55" s="133"/>
      <c r="C55" s="147"/>
      <c r="D55" s="87"/>
      <c r="E55" s="249"/>
      <c r="F55" s="205"/>
      <c r="G55" s="87"/>
      <c r="H55" s="131"/>
      <c r="I55" s="147"/>
      <c r="J55" s="337" t="s">
        <v>193</v>
      </c>
      <c r="K55" s="124">
        <v>1120</v>
      </c>
      <c r="L55" s="127"/>
      <c r="M55" s="87" t="s">
        <v>249</v>
      </c>
      <c r="N55" s="393">
        <v>40</v>
      </c>
      <c r="O55" s="386"/>
    </row>
    <row r="56" spans="1:15" ht="18" customHeight="1">
      <c r="A56" s="87"/>
      <c r="B56" s="133"/>
      <c r="C56" s="147"/>
      <c r="D56" s="398"/>
      <c r="E56" s="131"/>
      <c r="F56" s="205"/>
      <c r="G56" s="126"/>
      <c r="H56" s="131"/>
      <c r="I56" s="147"/>
      <c r="J56" s="335" t="s">
        <v>402</v>
      </c>
      <c r="K56" s="124">
        <v>670</v>
      </c>
      <c r="L56" s="127"/>
      <c r="M56" s="87" t="s">
        <v>250</v>
      </c>
      <c r="N56" s="393">
        <v>20</v>
      </c>
      <c r="O56" s="386"/>
    </row>
    <row r="57" spans="1:15" ht="18" customHeight="1">
      <c r="A57" s="87"/>
      <c r="B57" s="133"/>
      <c r="C57" s="147"/>
      <c r="D57" s="87"/>
      <c r="E57" s="393"/>
      <c r="F57" s="399"/>
      <c r="G57" s="87"/>
      <c r="H57" s="131"/>
      <c r="I57" s="147"/>
      <c r="J57" s="87"/>
      <c r="K57" s="249"/>
      <c r="L57" s="205"/>
      <c r="M57" s="87"/>
      <c r="N57" s="394"/>
      <c r="O57" s="391"/>
    </row>
    <row r="58" spans="1:15" ht="18" customHeight="1">
      <c r="A58" s="87"/>
      <c r="B58" s="133"/>
      <c r="C58" s="147"/>
      <c r="D58" s="87"/>
      <c r="E58" s="393"/>
      <c r="F58" s="386"/>
      <c r="G58" s="135"/>
      <c r="H58" s="131"/>
      <c r="I58" s="147"/>
      <c r="J58" s="87"/>
      <c r="K58" s="130"/>
      <c r="L58" s="205"/>
      <c r="M58" s="398"/>
      <c r="N58" s="393"/>
      <c r="O58" s="391"/>
    </row>
    <row r="59" spans="1:15" ht="18" customHeight="1">
      <c r="A59" s="176"/>
      <c r="B59" s="330"/>
      <c r="C59" s="266"/>
      <c r="D59" s="176"/>
      <c r="E59" s="395"/>
      <c r="F59" s="266"/>
      <c r="G59" s="230"/>
      <c r="H59" s="192"/>
      <c r="I59" s="266"/>
      <c r="J59" s="176"/>
      <c r="K59" s="192"/>
      <c r="L59" s="266"/>
      <c r="M59" s="87"/>
      <c r="N59" s="393"/>
      <c r="O59" s="399"/>
    </row>
    <row r="60" spans="1:15" ht="18" customHeight="1">
      <c r="A60" s="176"/>
      <c r="B60" s="330"/>
      <c r="C60" s="266"/>
      <c r="D60" s="397"/>
      <c r="E60" s="395"/>
      <c r="F60" s="266"/>
      <c r="G60" s="230"/>
      <c r="H60" s="192"/>
      <c r="I60" s="266"/>
      <c r="J60" s="176"/>
      <c r="K60" s="192"/>
      <c r="L60" s="266"/>
      <c r="M60" s="87"/>
      <c r="N60" s="393"/>
      <c r="O60" s="386"/>
    </row>
    <row r="61" spans="1:15" ht="18" customHeight="1">
      <c r="A61" s="176"/>
      <c r="B61" s="330"/>
      <c r="C61" s="266"/>
      <c r="D61" s="397"/>
      <c r="E61" s="395"/>
      <c r="F61" s="266"/>
      <c r="G61" s="230"/>
      <c r="H61" s="192"/>
      <c r="I61" s="266"/>
      <c r="J61" s="176"/>
      <c r="K61" s="192"/>
      <c r="L61" s="266"/>
      <c r="M61" s="293"/>
      <c r="N61" s="395"/>
      <c r="O61" s="392"/>
    </row>
    <row r="62" spans="1:15" ht="18" customHeight="1">
      <c r="A62" s="176"/>
      <c r="B62" s="330"/>
      <c r="C62" s="266"/>
      <c r="D62" s="176"/>
      <c r="E62" s="395"/>
      <c r="F62" s="266"/>
      <c r="G62" s="230"/>
      <c r="H62" s="192"/>
      <c r="I62" s="266"/>
      <c r="J62" s="176"/>
      <c r="K62" s="192"/>
      <c r="L62" s="266"/>
      <c r="M62" s="397"/>
      <c r="N62" s="395"/>
      <c r="O62" s="392"/>
    </row>
    <row r="63" spans="1:15" ht="18" customHeight="1">
      <c r="A63" s="176"/>
      <c r="B63" s="330"/>
      <c r="C63" s="266"/>
      <c r="D63" s="176"/>
      <c r="E63" s="395"/>
      <c r="F63" s="266"/>
      <c r="G63" s="230"/>
      <c r="H63" s="192"/>
      <c r="I63" s="266"/>
      <c r="J63" s="176"/>
      <c r="K63" s="192"/>
      <c r="L63" s="266"/>
      <c r="M63" s="397"/>
      <c r="N63" s="395"/>
      <c r="O63" s="392"/>
    </row>
    <row r="64" spans="1:15" ht="18" customHeight="1">
      <c r="A64" s="176"/>
      <c r="B64" s="330"/>
      <c r="C64" s="266"/>
      <c r="D64" s="176"/>
      <c r="E64" s="395"/>
      <c r="F64" s="266"/>
      <c r="G64" s="230"/>
      <c r="H64" s="192"/>
      <c r="I64" s="266"/>
      <c r="J64" s="176"/>
      <c r="K64" s="192"/>
      <c r="L64" s="266"/>
      <c r="M64" s="293"/>
      <c r="N64" s="395"/>
      <c r="O64" s="266"/>
    </row>
    <row r="65" spans="1:15" ht="18" customHeight="1">
      <c r="A65" s="153"/>
      <c r="B65" s="282"/>
      <c r="C65" s="147"/>
      <c r="D65" s="153"/>
      <c r="E65" s="396"/>
      <c r="F65" s="147"/>
      <c r="G65" s="332"/>
      <c r="H65" s="151"/>
      <c r="I65" s="147"/>
      <c r="J65" s="153"/>
      <c r="K65" s="151"/>
      <c r="L65" s="147"/>
      <c r="M65" s="165"/>
      <c r="N65" s="396"/>
      <c r="O65" s="147"/>
    </row>
    <row r="66" spans="1:15" ht="18" customHeight="1" thickBot="1">
      <c r="A66" s="154" t="s">
        <v>30</v>
      </c>
      <c r="B66" s="155">
        <f>SUM(B49:B65)</f>
        <v>2000</v>
      </c>
      <c r="C66" s="193">
        <f>SUM(C49:C65)</f>
        <v>0</v>
      </c>
      <c r="D66" s="154" t="s">
        <v>30</v>
      </c>
      <c r="E66" s="155">
        <f>SUM(E49:E65)</f>
        <v>2130</v>
      </c>
      <c r="F66" s="193">
        <f>SUM(F49:F65)</f>
        <v>0</v>
      </c>
      <c r="G66" s="154" t="s">
        <v>30</v>
      </c>
      <c r="H66" s="155">
        <f>SUM(H49:H65)</f>
        <v>3100</v>
      </c>
      <c r="I66" s="193">
        <f>SUM(I49:I65)</f>
        <v>0</v>
      </c>
      <c r="J66" s="154" t="s">
        <v>30</v>
      </c>
      <c r="K66" s="155">
        <f>SUM(K49:K65)</f>
        <v>15230</v>
      </c>
      <c r="L66" s="193">
        <f>SUM(L49:L65)</f>
        <v>0</v>
      </c>
      <c r="M66" s="154" t="s">
        <v>30</v>
      </c>
      <c r="N66" s="155">
        <f>SUM(N49:N65)</f>
        <v>700</v>
      </c>
      <c r="O66" s="193">
        <f>SUM(O49:O65)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 O50 O55:O56 F36:F37 F39">
    <cfRule type="cellIs" priority="40" dxfId="178" operator="greaterThan" stopIfTrue="1">
      <formula>B8</formula>
    </cfRule>
  </conditionalFormatting>
  <conditionalFormatting sqref="F8">
    <cfRule type="cellIs" priority="39" dxfId="178" operator="greaterThan" stopIfTrue="1">
      <formula>E8</formula>
    </cfRule>
  </conditionalFormatting>
  <conditionalFormatting sqref="I8">
    <cfRule type="cellIs" priority="38" dxfId="178" operator="greaterThan" stopIfTrue="1">
      <formula>H8</formula>
    </cfRule>
  </conditionalFormatting>
  <conditionalFormatting sqref="L8">
    <cfRule type="cellIs" priority="37" dxfId="178" operator="greaterThan" stopIfTrue="1">
      <formula>K8</formula>
    </cfRule>
  </conditionalFormatting>
  <conditionalFormatting sqref="O8">
    <cfRule type="cellIs" priority="36" dxfId="178" operator="greaterThan" stopIfTrue="1">
      <formula>N8</formula>
    </cfRule>
  </conditionalFormatting>
  <conditionalFormatting sqref="C20">
    <cfRule type="cellIs" priority="35" dxfId="178" operator="greaterThan" stopIfTrue="1">
      <formula>B20</formula>
    </cfRule>
  </conditionalFormatting>
  <conditionalFormatting sqref="F20">
    <cfRule type="cellIs" priority="34" dxfId="178" operator="greaterThan" stopIfTrue="1">
      <formula>E20</formula>
    </cfRule>
  </conditionalFormatting>
  <conditionalFormatting sqref="I20">
    <cfRule type="cellIs" priority="33" dxfId="178" operator="greaterThan" stopIfTrue="1">
      <formula>H20</formula>
    </cfRule>
  </conditionalFormatting>
  <conditionalFormatting sqref="L20">
    <cfRule type="cellIs" priority="32" dxfId="178" operator="greaterThan" stopIfTrue="1">
      <formula>K20</formula>
    </cfRule>
  </conditionalFormatting>
  <conditionalFormatting sqref="O20">
    <cfRule type="cellIs" priority="31" dxfId="178" operator="greaterThan" stopIfTrue="1">
      <formula>N20</formula>
    </cfRule>
  </conditionalFormatting>
  <conditionalFormatting sqref="C35">
    <cfRule type="cellIs" priority="30" dxfId="178" operator="greaterThan" stopIfTrue="1">
      <formula>B35</formula>
    </cfRule>
  </conditionalFormatting>
  <conditionalFormatting sqref="F35">
    <cfRule type="cellIs" priority="29" dxfId="178" operator="greaterThan" stopIfTrue="1">
      <formula>E35</formula>
    </cfRule>
  </conditionalFormatting>
  <conditionalFormatting sqref="I35">
    <cfRule type="cellIs" priority="28" dxfId="178" operator="greaterThan" stopIfTrue="1">
      <formula>H35</formula>
    </cfRule>
  </conditionalFormatting>
  <conditionalFormatting sqref="L35">
    <cfRule type="cellIs" priority="27" dxfId="178" operator="greaterThan" stopIfTrue="1">
      <formula>K35</formula>
    </cfRule>
  </conditionalFormatting>
  <conditionalFormatting sqref="O35">
    <cfRule type="cellIs" priority="26" dxfId="178" operator="greaterThan" stopIfTrue="1">
      <formula>N35</formula>
    </cfRule>
  </conditionalFormatting>
  <conditionalFormatting sqref="C49">
    <cfRule type="cellIs" priority="25" dxfId="178" operator="greaterThan" stopIfTrue="1">
      <formula>B49</formula>
    </cfRule>
  </conditionalFormatting>
  <conditionalFormatting sqref="F57">
    <cfRule type="cellIs" priority="24" dxfId="178" operator="greaterThan" stopIfTrue="1">
      <formula>E57</formula>
    </cfRule>
  </conditionalFormatting>
  <conditionalFormatting sqref="I49">
    <cfRule type="cellIs" priority="23" dxfId="178" operator="greaterThan" stopIfTrue="1">
      <formula>H49</formula>
    </cfRule>
  </conditionalFormatting>
  <conditionalFormatting sqref="L49">
    <cfRule type="cellIs" priority="22" dxfId="178" operator="greaterThan" stopIfTrue="1">
      <formula>K49</formula>
    </cfRule>
  </conditionalFormatting>
  <conditionalFormatting sqref="O49">
    <cfRule type="cellIs" priority="21" dxfId="178" operator="greaterThan" stopIfTrue="1">
      <formula>N49</formula>
    </cfRule>
  </conditionalFormatting>
  <conditionalFormatting sqref="I9">
    <cfRule type="cellIs" priority="20" dxfId="178" operator="greaterThan" stopIfTrue="1">
      <formula>H9</formula>
    </cfRule>
  </conditionalFormatting>
  <conditionalFormatting sqref="L9:L10">
    <cfRule type="cellIs" priority="19" dxfId="178" operator="greaterThan" stopIfTrue="1">
      <formula>K9</formula>
    </cfRule>
  </conditionalFormatting>
  <conditionalFormatting sqref="O9">
    <cfRule type="cellIs" priority="18" dxfId="178" operator="greaterThan" stopIfTrue="1">
      <formula>N9</formula>
    </cfRule>
  </conditionalFormatting>
  <conditionalFormatting sqref="C21:C23">
    <cfRule type="cellIs" priority="17" dxfId="178" operator="greaterThan" stopIfTrue="1">
      <formula>B21</formula>
    </cfRule>
  </conditionalFormatting>
  <conditionalFormatting sqref="F21:F23">
    <cfRule type="cellIs" priority="16" dxfId="178" operator="greaterThan" stopIfTrue="1">
      <formula>E21</formula>
    </cfRule>
  </conditionalFormatting>
  <conditionalFormatting sqref="I21:I24">
    <cfRule type="cellIs" priority="15" dxfId="178" operator="greaterThan" stopIfTrue="1">
      <formula>H21</formula>
    </cfRule>
  </conditionalFormatting>
  <conditionalFormatting sqref="L21:L24">
    <cfRule type="cellIs" priority="14" dxfId="178" operator="greaterThan" stopIfTrue="1">
      <formula>K21</formula>
    </cfRule>
  </conditionalFormatting>
  <conditionalFormatting sqref="O21:O24">
    <cfRule type="cellIs" priority="13" dxfId="178" operator="greaterThan" stopIfTrue="1">
      <formula>N21</formula>
    </cfRule>
  </conditionalFormatting>
  <conditionalFormatting sqref="C36:C37">
    <cfRule type="cellIs" priority="12" dxfId="178" operator="greaterThan" stopIfTrue="1">
      <formula>B36</formula>
    </cfRule>
  </conditionalFormatting>
  <conditionalFormatting sqref="I36:I37">
    <cfRule type="cellIs" priority="10" dxfId="178" operator="greaterThan" stopIfTrue="1">
      <formula>H36</formula>
    </cfRule>
  </conditionalFormatting>
  <conditionalFormatting sqref="L36:L38">
    <cfRule type="cellIs" priority="9" dxfId="178" operator="greaterThan" stopIfTrue="1">
      <formula>K36</formula>
    </cfRule>
  </conditionalFormatting>
  <conditionalFormatting sqref="O36:O38">
    <cfRule type="cellIs" priority="8" dxfId="178" operator="greaterThan" stopIfTrue="1">
      <formula>N36</formula>
    </cfRule>
  </conditionalFormatting>
  <conditionalFormatting sqref="C50:C51">
    <cfRule type="cellIs" priority="7" dxfId="178" operator="greaterThan" stopIfTrue="1">
      <formula>B50</formula>
    </cfRule>
  </conditionalFormatting>
  <conditionalFormatting sqref="F58">
    <cfRule type="cellIs" priority="6" dxfId="178" operator="greaterThan" stopIfTrue="1">
      <formula>E58</formula>
    </cfRule>
  </conditionalFormatting>
  <conditionalFormatting sqref="I52:I53">
    <cfRule type="cellIs" priority="5" dxfId="178" operator="greaterThan" stopIfTrue="1">
      <formula>H52</formula>
    </cfRule>
  </conditionalFormatting>
  <conditionalFormatting sqref="L50:L56">
    <cfRule type="cellIs" priority="4" dxfId="178" operator="greaterThan" stopIfTrue="1">
      <formula>K50</formula>
    </cfRule>
  </conditionalFormatting>
  <conditionalFormatting sqref="O60">
    <cfRule type="cellIs" priority="2" dxfId="178" operator="greaterThan" stopIfTrue="1">
      <formula>N60</formula>
    </cfRule>
  </conditionalFormatting>
  <conditionalFormatting sqref="O59">
    <cfRule type="cellIs" priority="1" dxfId="178" operator="greaterThan" stopIfTrue="1">
      <formula>N59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workbookViewId="0" topLeftCell="A1">
      <selection activeCell="Q13" sqref="Q13"/>
    </sheetView>
  </sheetViews>
  <sheetFormatPr defaultColWidth="9.00390625" defaultRowHeight="13.5"/>
  <cols>
    <col min="1" max="1" width="11.75390625" style="9" customWidth="1"/>
    <col min="2" max="2" width="8.00390625" style="9" customWidth="1"/>
    <col min="3" max="3" width="9.625" style="9" customWidth="1"/>
    <col min="4" max="4" width="11.625" style="9" customWidth="1"/>
    <col min="5" max="5" width="8.00390625" style="9" customWidth="1"/>
    <col min="6" max="6" width="9.625" style="9" customWidth="1"/>
    <col min="7" max="7" width="11.625" style="9" customWidth="1"/>
    <col min="8" max="8" width="8.00390625" style="9" customWidth="1"/>
    <col min="9" max="9" width="9.625" style="9" customWidth="1"/>
    <col min="10" max="10" width="11.625" style="9" customWidth="1"/>
    <col min="11" max="11" width="8.00390625" style="9" customWidth="1"/>
    <col min="12" max="12" width="9.625" style="9" customWidth="1"/>
    <col min="13" max="13" width="11.625" style="9" customWidth="1"/>
    <col min="14" max="14" width="8.00390625" style="9" customWidth="1"/>
    <col min="15" max="15" width="9.625" style="9" customWidth="1"/>
    <col min="16" max="16" width="2.375" style="9" customWidth="1"/>
    <col min="17" max="17" width="8.75390625" style="9" customWidth="1"/>
    <col min="18" max="16384" width="9.00390625" style="9" customWidth="1"/>
  </cols>
  <sheetData>
    <row r="1" spans="1:15" ht="16.5" customHeight="1">
      <c r="A1" s="89" t="s">
        <v>0</v>
      </c>
      <c r="B1" s="90"/>
      <c r="C1" s="90"/>
      <c r="D1" s="91"/>
      <c r="E1" s="92" t="s">
        <v>1</v>
      </c>
      <c r="F1" s="93"/>
      <c r="G1" s="94"/>
      <c r="H1" s="95" t="s">
        <v>2</v>
      </c>
      <c r="I1" s="96" t="s">
        <v>3</v>
      </c>
      <c r="J1" s="91"/>
      <c r="K1" s="97" t="s">
        <v>4</v>
      </c>
      <c r="L1" s="98"/>
      <c r="M1" s="99"/>
      <c r="N1" s="100"/>
      <c r="O1" s="8"/>
    </row>
    <row r="2" spans="1:15" ht="34.5" customHeight="1" thickBot="1">
      <c r="A2" s="426">
        <f>'東区・博多区'!A2</f>
        <v>0</v>
      </c>
      <c r="B2" s="432"/>
      <c r="C2" s="432"/>
      <c r="D2" s="433"/>
      <c r="E2" s="429" t="str">
        <f>'東区・博多区'!E2</f>
        <v>平成　　　年　　　月　　　日</v>
      </c>
      <c r="F2" s="430"/>
      <c r="G2" s="431"/>
      <c r="H2" s="166">
        <f>'東区・博多区'!H2</f>
        <v>0</v>
      </c>
      <c r="I2" s="102">
        <f>'東区・博多区'!I2</f>
        <v>0</v>
      </c>
      <c r="J2" s="103"/>
      <c r="K2" s="305"/>
      <c r="L2" s="306"/>
      <c r="M2" s="104"/>
      <c r="N2" s="105"/>
      <c r="O2" s="8"/>
    </row>
    <row r="3" spans="1:13" ht="15" customHeight="1" thickBot="1">
      <c r="A3" s="307"/>
      <c r="B3" s="308"/>
      <c r="M3" s="106" t="s">
        <v>226</v>
      </c>
    </row>
    <row r="4" spans="1:15" ht="17.25" customHeight="1" thickBot="1">
      <c r="A4" s="411" t="s">
        <v>445</v>
      </c>
      <c r="B4" s="301"/>
      <c r="C4" s="344" t="s">
        <v>335</v>
      </c>
      <c r="D4" s="345" t="s">
        <v>334</v>
      </c>
      <c r="E4" s="159"/>
      <c r="F4" s="111" t="s">
        <v>6</v>
      </c>
      <c r="G4" s="112">
        <f>SUM(B24,E24,H24,K24,N24)</f>
        <v>14680</v>
      </c>
      <c r="H4" s="160" t="s">
        <v>7</v>
      </c>
      <c r="I4" s="169">
        <f>SUM(C24,F24,I24,L24,O24)</f>
        <v>0</v>
      </c>
      <c r="J4" s="346"/>
      <c r="K4" s="171" t="s">
        <v>8</v>
      </c>
      <c r="L4" s="172">
        <f>SUM(I4,I26)</f>
        <v>0</v>
      </c>
      <c r="M4" s="118" t="s">
        <v>227</v>
      </c>
      <c r="N4" s="174"/>
      <c r="O4" s="174"/>
    </row>
    <row r="5" spans="1:15" ht="5.25" customHeight="1" thickBot="1">
      <c r="A5" s="309"/>
      <c r="B5" s="310"/>
      <c r="C5" s="311"/>
      <c r="D5" s="312"/>
      <c r="E5" s="313"/>
      <c r="F5" s="314"/>
      <c r="G5" s="298"/>
      <c r="H5" s="315"/>
      <c r="I5" s="316"/>
      <c r="J5" s="194"/>
      <c r="K5" s="195"/>
      <c r="L5" s="317"/>
      <c r="M5" s="194"/>
      <c r="N5" s="195"/>
      <c r="O5" s="317"/>
    </row>
    <row r="6" spans="1:15" ht="18" customHeight="1">
      <c r="A6" s="89" t="s">
        <v>9</v>
      </c>
      <c r="B6" s="90"/>
      <c r="C6" s="119"/>
      <c r="D6" s="96" t="s">
        <v>10</v>
      </c>
      <c r="E6" s="90"/>
      <c r="F6" s="119"/>
      <c r="G6" s="96" t="s">
        <v>11</v>
      </c>
      <c r="H6" s="90"/>
      <c r="I6" s="119"/>
      <c r="J6" s="96" t="s">
        <v>12</v>
      </c>
      <c r="K6" s="90"/>
      <c r="L6" s="119"/>
      <c r="M6" s="96" t="s">
        <v>13</v>
      </c>
      <c r="N6" s="90"/>
      <c r="O6" s="119"/>
    </row>
    <row r="7" spans="1:15" ht="14.25" customHeight="1">
      <c r="A7" s="120" t="s">
        <v>14</v>
      </c>
      <c r="B7" s="121" t="s">
        <v>16</v>
      </c>
      <c r="C7" s="123" t="s">
        <v>237</v>
      </c>
      <c r="D7" s="120" t="s">
        <v>14</v>
      </c>
      <c r="E7" s="121" t="s">
        <v>16</v>
      </c>
      <c r="F7" s="123" t="s">
        <v>237</v>
      </c>
      <c r="G7" s="120" t="s">
        <v>14</v>
      </c>
      <c r="H7" s="121" t="s">
        <v>16</v>
      </c>
      <c r="I7" s="123" t="s">
        <v>237</v>
      </c>
      <c r="J7" s="120" t="s">
        <v>14</v>
      </c>
      <c r="K7" s="121" t="s">
        <v>16</v>
      </c>
      <c r="L7" s="123" t="s">
        <v>237</v>
      </c>
      <c r="M7" s="120" t="s">
        <v>14</v>
      </c>
      <c r="N7" s="121" t="s">
        <v>16</v>
      </c>
      <c r="O7" s="123" t="s">
        <v>237</v>
      </c>
    </row>
    <row r="8" spans="1:15" ht="18" customHeight="1">
      <c r="A8" s="347" t="s">
        <v>336</v>
      </c>
      <c r="B8" s="413">
        <v>1250</v>
      </c>
      <c r="C8" s="125"/>
      <c r="D8" s="351" t="s">
        <v>337</v>
      </c>
      <c r="E8" s="352">
        <v>1160</v>
      </c>
      <c r="F8" s="125"/>
      <c r="G8" s="351" t="s">
        <v>336</v>
      </c>
      <c r="H8" s="352">
        <v>1450</v>
      </c>
      <c r="I8" s="125"/>
      <c r="J8" s="351" t="s">
        <v>336</v>
      </c>
      <c r="K8" s="352">
        <v>1700</v>
      </c>
      <c r="L8" s="125"/>
      <c r="M8" s="369" t="s">
        <v>373</v>
      </c>
      <c r="N8" s="352">
        <v>400</v>
      </c>
      <c r="O8" s="125"/>
    </row>
    <row r="9" spans="1:15" ht="18" customHeight="1">
      <c r="A9" s="347"/>
      <c r="B9" s="413"/>
      <c r="C9" s="147"/>
      <c r="D9" s="351"/>
      <c r="E9" s="352"/>
      <c r="F9" s="147"/>
      <c r="G9" s="351" t="s">
        <v>338</v>
      </c>
      <c r="H9" s="352">
        <v>1140</v>
      </c>
      <c r="I9" s="127"/>
      <c r="J9" s="374" t="s">
        <v>339</v>
      </c>
      <c r="K9" s="352">
        <v>1350</v>
      </c>
      <c r="L9" s="127"/>
      <c r="M9" s="381" t="s">
        <v>340</v>
      </c>
      <c r="N9" s="352"/>
      <c r="O9" s="147"/>
    </row>
    <row r="10" spans="1:15" ht="18" customHeight="1">
      <c r="A10" s="347"/>
      <c r="B10" s="413"/>
      <c r="C10" s="147"/>
      <c r="D10" s="351"/>
      <c r="E10" s="352">
        <v>0</v>
      </c>
      <c r="F10" s="147"/>
      <c r="G10" s="351"/>
      <c r="H10" s="352"/>
      <c r="I10" s="147"/>
      <c r="J10" s="354" t="s">
        <v>341</v>
      </c>
      <c r="K10" s="352">
        <v>1410</v>
      </c>
      <c r="L10" s="127"/>
      <c r="M10" s="351"/>
      <c r="N10" s="352"/>
      <c r="O10" s="147"/>
    </row>
    <row r="11" spans="1:15" ht="18" customHeight="1">
      <c r="A11" s="347"/>
      <c r="B11" s="413"/>
      <c r="C11" s="147"/>
      <c r="D11" s="351"/>
      <c r="E11" s="352"/>
      <c r="F11" s="147"/>
      <c r="G11" s="351"/>
      <c r="H11" s="352"/>
      <c r="I11" s="406"/>
      <c r="J11" s="351" t="s">
        <v>342</v>
      </c>
      <c r="K11" s="352">
        <v>620</v>
      </c>
      <c r="L11" s="127"/>
      <c r="M11" s="351"/>
      <c r="N11" s="352"/>
      <c r="O11" s="147"/>
    </row>
    <row r="12" spans="1:15" ht="18" customHeight="1">
      <c r="A12" s="347"/>
      <c r="B12" s="413"/>
      <c r="C12" s="147"/>
      <c r="D12" s="351"/>
      <c r="E12" s="352"/>
      <c r="F12" s="147"/>
      <c r="G12" s="351"/>
      <c r="H12" s="352"/>
      <c r="I12" s="147"/>
      <c r="J12" s="351"/>
      <c r="K12" s="413"/>
      <c r="L12" s="147"/>
      <c r="M12" s="351"/>
      <c r="N12" s="352"/>
      <c r="O12" s="147"/>
    </row>
    <row r="13" spans="1:15" ht="18" customHeight="1">
      <c r="A13" s="347"/>
      <c r="B13" s="413"/>
      <c r="C13" s="147"/>
      <c r="D13" s="351"/>
      <c r="E13" s="352"/>
      <c r="F13" s="147"/>
      <c r="G13" s="351"/>
      <c r="H13" s="352"/>
      <c r="I13" s="147"/>
      <c r="J13" s="351"/>
      <c r="K13" s="413"/>
      <c r="L13" s="147"/>
      <c r="M13" s="351"/>
      <c r="N13" s="352"/>
      <c r="O13" s="147"/>
    </row>
    <row r="14" spans="1:15" ht="18" customHeight="1">
      <c r="A14" s="347"/>
      <c r="B14" s="413"/>
      <c r="C14" s="147"/>
      <c r="D14" s="351"/>
      <c r="E14" s="413"/>
      <c r="F14" s="147"/>
      <c r="G14" s="351"/>
      <c r="H14" s="413"/>
      <c r="I14" s="147"/>
      <c r="J14" s="351"/>
      <c r="K14" s="413"/>
      <c r="L14" s="147"/>
      <c r="M14" s="351"/>
      <c r="N14" s="413"/>
      <c r="O14" s="147"/>
    </row>
    <row r="15" spans="1:15" ht="18" customHeight="1">
      <c r="A15" s="348" t="s">
        <v>343</v>
      </c>
      <c r="B15" s="356">
        <f>SUM(B8:B13)</f>
        <v>1250</v>
      </c>
      <c r="C15" s="378">
        <f>SUM(C8:C13)</f>
        <v>0</v>
      </c>
      <c r="D15" s="355" t="s">
        <v>343</v>
      </c>
      <c r="E15" s="356">
        <f>SUM(E8:E13)</f>
        <v>1160</v>
      </c>
      <c r="F15" s="378">
        <f>SUM(F8:F13)</f>
        <v>0</v>
      </c>
      <c r="G15" s="355" t="s">
        <v>343</v>
      </c>
      <c r="H15" s="356">
        <f>SUM(H8:H13)</f>
        <v>2590</v>
      </c>
      <c r="I15" s="378">
        <f>SUM(I8:I13)</f>
        <v>0</v>
      </c>
      <c r="J15" s="355" t="s">
        <v>343</v>
      </c>
      <c r="K15" s="356">
        <f>SUM(K8:K13)</f>
        <v>5080</v>
      </c>
      <c r="L15" s="378">
        <f>SUM(L8:L13)</f>
        <v>0</v>
      </c>
      <c r="M15" s="355" t="s">
        <v>343</v>
      </c>
      <c r="N15" s="356">
        <f>SUM(N8:N13)</f>
        <v>400</v>
      </c>
      <c r="O15" s="378">
        <f>SUM(O8:O13)</f>
        <v>0</v>
      </c>
    </row>
    <row r="16" spans="1:15" ht="18" customHeight="1">
      <c r="A16" s="379" t="s">
        <v>344</v>
      </c>
      <c r="B16" s="413"/>
      <c r="C16" s="147"/>
      <c r="D16" s="380" t="s">
        <v>344</v>
      </c>
      <c r="E16" s="352"/>
      <c r="F16" s="147"/>
      <c r="G16" s="380" t="s">
        <v>344</v>
      </c>
      <c r="H16" s="352"/>
      <c r="I16" s="147"/>
      <c r="J16" s="380" t="s">
        <v>344</v>
      </c>
      <c r="K16" s="352"/>
      <c r="L16" s="147"/>
      <c r="M16" s="380" t="s">
        <v>344</v>
      </c>
      <c r="N16" s="352"/>
      <c r="O16" s="147"/>
    </row>
    <row r="17" spans="1:15" ht="18" customHeight="1">
      <c r="A17" s="347"/>
      <c r="B17" s="413"/>
      <c r="C17" s="147"/>
      <c r="D17" s="351" t="s">
        <v>345</v>
      </c>
      <c r="E17" s="352">
        <v>270</v>
      </c>
      <c r="F17" s="127"/>
      <c r="G17" s="351" t="s">
        <v>346</v>
      </c>
      <c r="H17" s="352">
        <v>1050</v>
      </c>
      <c r="I17" s="127"/>
      <c r="J17" s="369" t="s">
        <v>368</v>
      </c>
      <c r="K17" s="352">
        <v>1360</v>
      </c>
      <c r="L17" s="127"/>
      <c r="M17" s="351" t="s">
        <v>347</v>
      </c>
      <c r="N17" s="352"/>
      <c r="O17" s="127"/>
    </row>
    <row r="18" spans="1:15" ht="18" customHeight="1">
      <c r="A18" s="347"/>
      <c r="B18" s="413"/>
      <c r="C18" s="147"/>
      <c r="D18" s="414"/>
      <c r="E18" s="352"/>
      <c r="F18" s="147"/>
      <c r="G18" s="351" t="s">
        <v>348</v>
      </c>
      <c r="H18" s="352">
        <v>310</v>
      </c>
      <c r="I18" s="127"/>
      <c r="J18" s="351" t="s">
        <v>349</v>
      </c>
      <c r="K18" s="352">
        <v>390</v>
      </c>
      <c r="L18" s="127"/>
      <c r="M18" s="351" t="s">
        <v>350</v>
      </c>
      <c r="N18" s="352"/>
      <c r="O18" s="127"/>
    </row>
    <row r="19" spans="1:15" ht="18" customHeight="1">
      <c r="A19" s="347"/>
      <c r="B19" s="413"/>
      <c r="C19" s="147"/>
      <c r="D19" s="414"/>
      <c r="E19" s="352"/>
      <c r="F19" s="147"/>
      <c r="G19" s="414"/>
      <c r="H19" s="352"/>
      <c r="I19" s="147"/>
      <c r="J19" s="351" t="s">
        <v>351</v>
      </c>
      <c r="K19" s="352">
        <v>820</v>
      </c>
      <c r="L19" s="127"/>
      <c r="M19" s="351" t="s">
        <v>352</v>
      </c>
      <c r="N19" s="441" t="s">
        <v>353</v>
      </c>
      <c r="O19" s="442"/>
    </row>
    <row r="20" spans="1:15" ht="18" customHeight="1">
      <c r="A20" s="347"/>
      <c r="B20" s="413"/>
      <c r="C20" s="147"/>
      <c r="D20" s="414"/>
      <c r="E20" s="352"/>
      <c r="F20" s="147"/>
      <c r="G20" s="414"/>
      <c r="H20" s="352"/>
      <c r="I20" s="147"/>
      <c r="J20" s="351"/>
      <c r="K20" s="413"/>
      <c r="L20" s="147"/>
      <c r="M20" s="351"/>
      <c r="N20" s="413"/>
      <c r="O20" s="147"/>
    </row>
    <row r="21" spans="1:15" ht="18" customHeight="1">
      <c r="A21" s="347"/>
      <c r="B21" s="413"/>
      <c r="C21" s="147"/>
      <c r="D21" s="414"/>
      <c r="E21" s="352"/>
      <c r="F21" s="147"/>
      <c r="G21" s="414"/>
      <c r="H21" s="352"/>
      <c r="I21" s="147"/>
      <c r="J21" s="351"/>
      <c r="K21" s="413"/>
      <c r="L21" s="147"/>
      <c r="M21" s="351"/>
      <c r="N21" s="413"/>
      <c r="O21" s="147"/>
    </row>
    <row r="22" spans="1:15" ht="18" customHeight="1">
      <c r="A22" s="347"/>
      <c r="B22" s="413"/>
      <c r="C22" s="147"/>
      <c r="D22" s="414"/>
      <c r="E22" s="352"/>
      <c r="F22" s="147"/>
      <c r="G22" s="414"/>
      <c r="H22" s="352"/>
      <c r="I22" s="147"/>
      <c r="J22" s="351"/>
      <c r="K22" s="413"/>
      <c r="L22" s="147"/>
      <c r="M22" s="351"/>
      <c r="N22" s="413"/>
      <c r="O22" s="147"/>
    </row>
    <row r="23" spans="1:15" ht="18" customHeight="1">
      <c r="A23" s="348" t="s">
        <v>343</v>
      </c>
      <c r="B23" s="356">
        <f>SUM(B17:B22)</f>
        <v>0</v>
      </c>
      <c r="C23" s="378">
        <f>SUM(C17:C22)</f>
        <v>0</v>
      </c>
      <c r="D23" s="355" t="s">
        <v>343</v>
      </c>
      <c r="E23" s="356">
        <f>SUM(E17:E22)</f>
        <v>270</v>
      </c>
      <c r="F23" s="378">
        <f>SUM(F17:F22)</f>
        <v>0</v>
      </c>
      <c r="G23" s="355" t="s">
        <v>343</v>
      </c>
      <c r="H23" s="356">
        <f>SUM(H17:H22)</f>
        <v>1360</v>
      </c>
      <c r="I23" s="378">
        <f>SUM(I17:I22)</f>
        <v>0</v>
      </c>
      <c r="J23" s="355" t="s">
        <v>343</v>
      </c>
      <c r="K23" s="356">
        <f>SUM(K17:K22)</f>
        <v>2570</v>
      </c>
      <c r="L23" s="378">
        <f>SUM(L17:L22)</f>
        <v>0</v>
      </c>
      <c r="M23" s="355" t="s">
        <v>343</v>
      </c>
      <c r="N23" s="356">
        <f>SUM(N17:N22)</f>
        <v>0</v>
      </c>
      <c r="O23" s="378">
        <f>SUM(O17:O22)</f>
        <v>0</v>
      </c>
    </row>
    <row r="24" spans="1:15" ht="18" customHeight="1" thickBot="1">
      <c r="A24" s="154" t="s">
        <v>30</v>
      </c>
      <c r="B24" s="415">
        <f>SUM(B15,B23)</f>
        <v>1250</v>
      </c>
      <c r="C24" s="416">
        <f>SUM(C15,C23)</f>
        <v>0</v>
      </c>
      <c r="D24" s="154" t="s">
        <v>30</v>
      </c>
      <c r="E24" s="415">
        <f>SUM(E15,E23)</f>
        <v>1430</v>
      </c>
      <c r="F24" s="416">
        <f>SUM(F15,F23)</f>
        <v>0</v>
      </c>
      <c r="G24" s="154" t="s">
        <v>30</v>
      </c>
      <c r="H24" s="415">
        <f>SUM(H15,H23)</f>
        <v>3950</v>
      </c>
      <c r="I24" s="416">
        <f>SUM(I15,I23)</f>
        <v>0</v>
      </c>
      <c r="J24" s="154" t="s">
        <v>30</v>
      </c>
      <c r="K24" s="415">
        <f>SUM(K15,K23)</f>
        <v>7650</v>
      </c>
      <c r="L24" s="416">
        <f>SUM(L15,L23)</f>
        <v>0</v>
      </c>
      <c r="M24" s="154" t="s">
        <v>30</v>
      </c>
      <c r="N24" s="415">
        <f>SUM(N15,N23)</f>
        <v>400</v>
      </c>
      <c r="O24" s="417">
        <f>SUM(O15,O23)</f>
        <v>0</v>
      </c>
    </row>
    <row r="25" spans="1:15" ht="14.25" customHeight="1" thickBot="1">
      <c r="A25" s="322"/>
      <c r="B25" s="323"/>
      <c r="C25" s="324"/>
      <c r="D25" s="322"/>
      <c r="E25" s="323"/>
      <c r="F25" s="324"/>
      <c r="G25" s="322"/>
      <c r="H25" s="325"/>
      <c r="I25" s="326"/>
      <c r="J25" s="322"/>
      <c r="K25" s="323"/>
      <c r="L25" s="324"/>
      <c r="M25" s="322"/>
      <c r="N25" s="323"/>
      <c r="O25" s="324"/>
    </row>
    <row r="26" spans="1:17" s="8" customFormat="1" ht="17.25" customHeight="1" thickBot="1">
      <c r="A26" s="411" t="s">
        <v>445</v>
      </c>
      <c r="B26" s="301"/>
      <c r="C26" s="289" t="s">
        <v>354</v>
      </c>
      <c r="D26" s="418" t="s">
        <v>355</v>
      </c>
      <c r="E26" s="159"/>
      <c r="F26" s="111" t="s">
        <v>6</v>
      </c>
      <c r="G26" s="112">
        <f>SUM(B39,E39,H39,K39,N39)</f>
        <v>5310</v>
      </c>
      <c r="H26" s="160" t="s">
        <v>7</v>
      </c>
      <c r="I26" s="169">
        <f>SUM(C39,F39,I39,L39,O39)</f>
        <v>0</v>
      </c>
      <c r="J26" s="384"/>
      <c r="K26" s="385"/>
      <c r="L26" s="385"/>
      <c r="M26" s="385"/>
      <c r="N26" s="385"/>
      <c r="O26" s="385"/>
      <c r="Q26" s="327"/>
    </row>
    <row r="27" spans="1:15" ht="5.25" customHeight="1" thickBo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spans="1:15" ht="18" customHeight="1">
      <c r="A28" s="89" t="s">
        <v>9</v>
      </c>
      <c r="B28" s="90"/>
      <c r="C28" s="119"/>
      <c r="D28" s="96" t="s">
        <v>10</v>
      </c>
      <c r="E28" s="90"/>
      <c r="F28" s="119"/>
      <c r="G28" s="96" t="s">
        <v>11</v>
      </c>
      <c r="H28" s="90"/>
      <c r="I28" s="119"/>
      <c r="J28" s="96" t="s">
        <v>12</v>
      </c>
      <c r="K28" s="90"/>
      <c r="L28" s="119"/>
      <c r="M28" s="96" t="s">
        <v>13</v>
      </c>
      <c r="N28" s="90"/>
      <c r="O28" s="119"/>
    </row>
    <row r="29" spans="1:15" s="8" customFormat="1" ht="15" customHeight="1">
      <c r="A29" s="120" t="s">
        <v>14</v>
      </c>
      <c r="B29" s="121" t="s">
        <v>16</v>
      </c>
      <c r="C29" s="123" t="s">
        <v>237</v>
      </c>
      <c r="D29" s="120" t="s">
        <v>14</v>
      </c>
      <c r="E29" s="121" t="s">
        <v>16</v>
      </c>
      <c r="F29" s="123" t="s">
        <v>237</v>
      </c>
      <c r="G29" s="120" t="s">
        <v>14</v>
      </c>
      <c r="H29" s="121" t="s">
        <v>16</v>
      </c>
      <c r="I29" s="123" t="s">
        <v>237</v>
      </c>
      <c r="J29" s="120" t="s">
        <v>14</v>
      </c>
      <c r="K29" s="121" t="s">
        <v>16</v>
      </c>
      <c r="L29" s="123" t="s">
        <v>237</v>
      </c>
      <c r="M29" s="120" t="s">
        <v>14</v>
      </c>
      <c r="N29" s="121" t="s">
        <v>16</v>
      </c>
      <c r="O29" s="123" t="s">
        <v>237</v>
      </c>
    </row>
    <row r="30" spans="1:15" ht="18" customHeight="1">
      <c r="A30" s="347" t="s">
        <v>356</v>
      </c>
      <c r="B30" s="419">
        <v>520</v>
      </c>
      <c r="C30" s="125"/>
      <c r="D30" s="351" t="s">
        <v>357</v>
      </c>
      <c r="E30" s="357">
        <v>130</v>
      </c>
      <c r="F30" s="125"/>
      <c r="G30" s="351" t="s">
        <v>358</v>
      </c>
      <c r="H30" s="357">
        <v>1140</v>
      </c>
      <c r="I30" s="125"/>
      <c r="J30" s="351" t="s">
        <v>359</v>
      </c>
      <c r="K30" s="357">
        <v>1820</v>
      </c>
      <c r="L30" s="125"/>
      <c r="M30" s="351" t="s">
        <v>360</v>
      </c>
      <c r="N30" s="357"/>
      <c r="O30" s="125"/>
    </row>
    <row r="31" spans="1:15" ht="18" customHeight="1">
      <c r="A31" s="347"/>
      <c r="B31" s="419"/>
      <c r="C31" s="406"/>
      <c r="D31" s="351"/>
      <c r="E31" s="357"/>
      <c r="F31" s="147"/>
      <c r="G31" s="351"/>
      <c r="H31" s="357"/>
      <c r="I31" s="147"/>
      <c r="J31" s="351" t="s">
        <v>361</v>
      </c>
      <c r="K31" s="357">
        <v>1390</v>
      </c>
      <c r="L31" s="127"/>
      <c r="M31" s="351" t="s">
        <v>362</v>
      </c>
      <c r="N31" s="357"/>
      <c r="O31" s="127"/>
    </row>
    <row r="32" spans="1:15" ht="18" customHeight="1">
      <c r="A32" s="347"/>
      <c r="B32" s="419"/>
      <c r="C32" s="147"/>
      <c r="D32" s="351"/>
      <c r="E32" s="357"/>
      <c r="F32" s="147"/>
      <c r="G32" s="351"/>
      <c r="H32" s="357"/>
      <c r="I32" s="147"/>
      <c r="J32" s="351" t="s">
        <v>364</v>
      </c>
      <c r="K32" s="449">
        <v>310</v>
      </c>
      <c r="L32" s="422"/>
      <c r="M32" s="351" t="s">
        <v>365</v>
      </c>
      <c r="N32" s="357"/>
      <c r="O32" s="127"/>
    </row>
    <row r="33" spans="1:15" ht="18" customHeight="1">
      <c r="A33" s="349"/>
      <c r="B33" s="420"/>
      <c r="C33" s="137"/>
      <c r="D33" s="351"/>
      <c r="E33" s="357"/>
      <c r="F33" s="147"/>
      <c r="G33" s="351"/>
      <c r="H33" s="357"/>
      <c r="I33" s="147"/>
      <c r="J33" s="351"/>
      <c r="K33" s="357"/>
      <c r="L33" s="353"/>
      <c r="M33" s="382"/>
      <c r="N33" s="357"/>
      <c r="O33" s="147"/>
    </row>
    <row r="34" spans="1:15" ht="18" customHeight="1">
      <c r="A34" s="347"/>
      <c r="B34" s="419"/>
      <c r="C34" s="147"/>
      <c r="D34" s="414"/>
      <c r="E34" s="357"/>
      <c r="F34" s="147"/>
      <c r="G34" s="351"/>
      <c r="H34" s="357"/>
      <c r="I34" s="147"/>
      <c r="J34" s="351"/>
      <c r="K34" s="357"/>
      <c r="L34" s="406"/>
      <c r="M34" s="351"/>
      <c r="N34" s="357"/>
      <c r="O34" s="127"/>
    </row>
    <row r="35" spans="1:15" ht="18" customHeight="1">
      <c r="A35" s="347"/>
      <c r="B35" s="419"/>
      <c r="C35" s="353"/>
      <c r="D35" s="414"/>
      <c r="E35" s="357"/>
      <c r="F35" s="353"/>
      <c r="G35" s="414"/>
      <c r="H35" s="357"/>
      <c r="I35" s="353"/>
      <c r="J35" s="383"/>
      <c r="K35" s="357"/>
      <c r="L35" s="353"/>
      <c r="M35" s="383"/>
      <c r="N35" s="357"/>
      <c r="O35" s="353"/>
    </row>
    <row r="36" spans="1:15" ht="18" customHeight="1">
      <c r="A36" s="347"/>
      <c r="B36" s="419"/>
      <c r="C36" s="353"/>
      <c r="D36" s="414"/>
      <c r="E36" s="357"/>
      <c r="F36" s="353"/>
      <c r="G36" s="414"/>
      <c r="H36" s="357"/>
      <c r="I36" s="353"/>
      <c r="J36" s="351"/>
      <c r="K36" s="357"/>
      <c r="L36" s="353"/>
      <c r="M36" s="351"/>
      <c r="N36" s="357"/>
      <c r="O36" s="353"/>
    </row>
    <row r="37" spans="1:15" ht="18" customHeight="1">
      <c r="A37" s="347"/>
      <c r="B37" s="419"/>
      <c r="C37" s="353"/>
      <c r="D37" s="414"/>
      <c r="E37" s="357"/>
      <c r="F37" s="353"/>
      <c r="G37" s="414"/>
      <c r="H37" s="357"/>
      <c r="I37" s="353"/>
      <c r="J37" s="351"/>
      <c r="K37" s="357"/>
      <c r="L37" s="353"/>
      <c r="M37" s="351"/>
      <c r="N37" s="357"/>
      <c r="O37" s="353"/>
    </row>
    <row r="38" spans="1:15" ht="18" customHeight="1">
      <c r="A38" s="350"/>
      <c r="B38" s="421"/>
      <c r="C38" s="360"/>
      <c r="D38" s="358"/>
      <c r="E38" s="359"/>
      <c r="F38" s="360"/>
      <c r="G38" s="358"/>
      <c r="H38" s="359"/>
      <c r="I38" s="360"/>
      <c r="J38" s="358"/>
      <c r="K38" s="359"/>
      <c r="L38" s="360"/>
      <c r="M38" s="361"/>
      <c r="N38" s="359"/>
      <c r="O38" s="362"/>
    </row>
    <row r="39" spans="1:15" ht="18" customHeight="1" thickBot="1">
      <c r="A39" s="154" t="s">
        <v>30</v>
      </c>
      <c r="B39" s="155">
        <f>SUM(B30:B38)</f>
        <v>520</v>
      </c>
      <c r="C39" s="156">
        <f>SUM(C30:C38)</f>
        <v>0</v>
      </c>
      <c r="D39" s="154" t="s">
        <v>30</v>
      </c>
      <c r="E39" s="155">
        <f>SUM(E30:E38)</f>
        <v>130</v>
      </c>
      <c r="F39" s="156">
        <f>SUM(F30:F38)</f>
        <v>0</v>
      </c>
      <c r="G39" s="154" t="s">
        <v>30</v>
      </c>
      <c r="H39" s="155">
        <f>SUM(H30:H38)</f>
        <v>1140</v>
      </c>
      <c r="I39" s="156">
        <f>SUM(I30:I38)</f>
        <v>0</v>
      </c>
      <c r="J39" s="154" t="s">
        <v>30</v>
      </c>
      <c r="K39" s="155">
        <f>SUM(K30:K38)</f>
        <v>3520</v>
      </c>
      <c r="L39" s="156">
        <f>SUM(L30:L38)</f>
        <v>0</v>
      </c>
      <c r="M39" s="154" t="s">
        <v>30</v>
      </c>
      <c r="N39" s="155">
        <f>SUM(N30:N38)</f>
        <v>0</v>
      </c>
      <c r="O39" s="156">
        <f>SUM(O30:O38)</f>
        <v>0</v>
      </c>
    </row>
    <row r="40" spans="1:15" ht="15" customHeight="1">
      <c r="A40" s="175"/>
      <c r="B40" s="175"/>
      <c r="C40" s="175"/>
      <c r="D40" s="175"/>
      <c r="E40" s="175"/>
      <c r="F40" s="175"/>
      <c r="G40" s="175"/>
      <c r="H40" s="328"/>
      <c r="I40" s="175"/>
      <c r="J40" s="1"/>
      <c r="K40" s="175"/>
      <c r="L40" s="175"/>
      <c r="M40" s="175"/>
      <c r="N40" s="175"/>
      <c r="O40" s="17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3">
    <mergeCell ref="A2:D2"/>
    <mergeCell ref="E2:G2"/>
    <mergeCell ref="N19:O19"/>
  </mergeCells>
  <conditionalFormatting sqref="C8 O31:O32 O34">
    <cfRule type="cellIs" priority="18" dxfId="178" operator="greaterThan" stopIfTrue="1">
      <formula>B8</formula>
    </cfRule>
  </conditionalFormatting>
  <conditionalFormatting sqref="F8">
    <cfRule type="cellIs" priority="17" dxfId="178" operator="greaterThan" stopIfTrue="1">
      <formula>E8</formula>
    </cfRule>
  </conditionalFormatting>
  <conditionalFormatting sqref="I8">
    <cfRule type="cellIs" priority="16" dxfId="178" operator="greaterThan" stopIfTrue="1">
      <formula>H8</formula>
    </cfRule>
  </conditionalFormatting>
  <conditionalFormatting sqref="L8">
    <cfRule type="cellIs" priority="15" dxfId="178" operator="greaterThan" stopIfTrue="1">
      <formula>K8</formula>
    </cfRule>
  </conditionalFormatting>
  <conditionalFormatting sqref="O8">
    <cfRule type="cellIs" priority="14" dxfId="178" operator="greaterThan" stopIfTrue="1">
      <formula>N8</formula>
    </cfRule>
  </conditionalFormatting>
  <conditionalFormatting sqref="C30">
    <cfRule type="cellIs" priority="13" dxfId="178" operator="greaterThan" stopIfTrue="1">
      <formula>B30</formula>
    </cfRule>
  </conditionalFormatting>
  <conditionalFormatting sqref="F30">
    <cfRule type="cellIs" priority="12" dxfId="178" operator="greaterThan" stopIfTrue="1">
      <formula>E30</formula>
    </cfRule>
  </conditionalFormatting>
  <conditionalFormatting sqref="I30">
    <cfRule type="cellIs" priority="11" dxfId="178" operator="greaterThan" stopIfTrue="1">
      <formula>H30</formula>
    </cfRule>
  </conditionalFormatting>
  <conditionalFormatting sqref="L30">
    <cfRule type="cellIs" priority="10" dxfId="178" operator="greaterThan" stopIfTrue="1">
      <formula>K30</formula>
    </cfRule>
  </conditionalFormatting>
  <conditionalFormatting sqref="O30">
    <cfRule type="cellIs" priority="9" dxfId="178" operator="greaterThan" stopIfTrue="1">
      <formula>N30</formula>
    </cfRule>
  </conditionalFormatting>
  <conditionalFormatting sqref="F17">
    <cfRule type="cellIs" priority="8" dxfId="178" operator="greaterThan" stopIfTrue="1">
      <formula>E17</formula>
    </cfRule>
  </conditionalFormatting>
  <conditionalFormatting sqref="I9">
    <cfRule type="cellIs" priority="7" dxfId="178" operator="greaterThan" stopIfTrue="1">
      <formula>H9</formula>
    </cfRule>
  </conditionalFormatting>
  <conditionalFormatting sqref="L9:L11">
    <cfRule type="cellIs" priority="6" dxfId="178" operator="greaterThan" stopIfTrue="1">
      <formula>K9</formula>
    </cfRule>
  </conditionalFormatting>
  <conditionalFormatting sqref="I17:I18">
    <cfRule type="cellIs" priority="5" dxfId="178" operator="greaterThan" stopIfTrue="1">
      <formula>H17</formula>
    </cfRule>
  </conditionalFormatting>
  <conditionalFormatting sqref="L17:L19">
    <cfRule type="cellIs" priority="4" dxfId="178" operator="greaterThan" stopIfTrue="1">
      <formula>K17</formula>
    </cfRule>
  </conditionalFormatting>
  <conditionalFormatting sqref="O17:O18">
    <cfRule type="cellIs" priority="3" dxfId="178" operator="greaterThan" stopIfTrue="1">
      <formula>N17</formula>
    </cfRule>
  </conditionalFormatting>
  <conditionalFormatting sqref="L31:L32">
    <cfRule type="cellIs" priority="2" dxfId="178" operator="greaterThan" stopIfTrue="1">
      <formula>K31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80" zoomScaleNormal="80" zoomScaleSheetLayoutView="70" zoomScalePageLayoutView="80" workbookViewId="0" topLeftCell="A1">
      <selection activeCell="R13" sqref="R13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57" t="s">
        <v>163</v>
      </c>
      <c r="B1" s="42"/>
      <c r="C1" s="42"/>
      <c r="D1" s="58" t="s">
        <v>1</v>
      </c>
      <c r="E1" s="43"/>
      <c r="F1" s="44"/>
      <c r="G1" s="58" t="s">
        <v>2</v>
      </c>
      <c r="H1" s="44"/>
      <c r="I1" s="58" t="s">
        <v>164</v>
      </c>
      <c r="J1" s="42"/>
      <c r="K1" s="58" t="s">
        <v>165</v>
      </c>
      <c r="L1" s="45"/>
      <c r="M1" s="1"/>
      <c r="N1" s="1"/>
      <c r="O1" s="1"/>
    </row>
    <row r="2" spans="1:16" ht="33.75" customHeight="1" thickBot="1">
      <c r="A2" s="446">
        <f>'東区・博多区'!A2</f>
        <v>0</v>
      </c>
      <c r="B2" s="447"/>
      <c r="C2" s="448"/>
      <c r="D2" s="443" t="str">
        <f>'東区・博多区'!E2</f>
        <v>平成　　　年　　　月　　　日</v>
      </c>
      <c r="E2" s="444"/>
      <c r="F2" s="445"/>
      <c r="G2" s="41">
        <f>'東区・博多区'!H2</f>
        <v>0</v>
      </c>
      <c r="H2" s="3"/>
      <c r="I2" s="40">
        <f>'東区・博多区'!I2</f>
        <v>0</v>
      </c>
      <c r="J2" s="4"/>
      <c r="K2" s="5"/>
      <c r="L2" s="6"/>
      <c r="M2" s="38"/>
      <c r="N2" s="7"/>
      <c r="O2" s="8"/>
      <c r="P2" s="9"/>
    </row>
    <row r="3" spans="1:16" ht="15" customHeight="1">
      <c r="A3" s="10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73" t="s">
        <v>228</v>
      </c>
      <c r="N3" s="73" t="s">
        <v>229</v>
      </c>
      <c r="O3" s="12"/>
      <c r="P3" s="9"/>
    </row>
    <row r="4" spans="1:16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4" t="s">
        <v>230</v>
      </c>
      <c r="N4" s="74" t="s">
        <v>231</v>
      </c>
      <c r="O4" s="12"/>
      <c r="P4" s="9"/>
    </row>
    <row r="5" spans="1:16" ht="3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9"/>
      <c r="N5" s="37"/>
      <c r="O5" s="12"/>
      <c r="P5" s="9"/>
    </row>
    <row r="6" spans="1:15" s="13" customFormat="1" ht="24" customHeight="1">
      <c r="A6" s="64" t="s">
        <v>166</v>
      </c>
      <c r="B6" s="66" t="s">
        <v>9</v>
      </c>
      <c r="C6" s="65"/>
      <c r="D6" s="66" t="s">
        <v>10</v>
      </c>
      <c r="E6" s="65"/>
      <c r="F6" s="66" t="s">
        <v>11</v>
      </c>
      <c r="G6" s="65"/>
      <c r="H6" s="66" t="s">
        <v>12</v>
      </c>
      <c r="I6" s="65"/>
      <c r="J6" s="66" t="s">
        <v>13</v>
      </c>
      <c r="K6" s="65"/>
      <c r="L6" s="67"/>
      <c r="M6" s="65"/>
      <c r="N6" s="68" t="s">
        <v>167</v>
      </c>
      <c r="O6" s="69"/>
    </row>
    <row r="7" spans="1:15" s="13" customFormat="1" ht="24" customHeight="1">
      <c r="A7" s="81"/>
      <c r="B7" s="84" t="s">
        <v>16</v>
      </c>
      <c r="C7" s="85" t="s">
        <v>237</v>
      </c>
      <c r="D7" s="84" t="s">
        <v>16</v>
      </c>
      <c r="E7" s="85" t="s">
        <v>237</v>
      </c>
      <c r="F7" s="84" t="s">
        <v>16</v>
      </c>
      <c r="G7" s="85" t="s">
        <v>237</v>
      </c>
      <c r="H7" s="84" t="s">
        <v>16</v>
      </c>
      <c r="I7" s="85" t="s">
        <v>237</v>
      </c>
      <c r="J7" s="84" t="s">
        <v>16</v>
      </c>
      <c r="K7" s="85" t="s">
        <v>237</v>
      </c>
      <c r="L7" s="82"/>
      <c r="M7" s="83"/>
      <c r="N7" s="84" t="s">
        <v>16</v>
      </c>
      <c r="O7" s="86" t="s">
        <v>237</v>
      </c>
    </row>
    <row r="8" spans="1:15" ht="24" customHeight="1">
      <c r="A8" s="75" t="s">
        <v>168</v>
      </c>
      <c r="B8" s="76">
        <f>'東区・博多区'!B33</f>
        <v>12110</v>
      </c>
      <c r="C8" s="77">
        <f>'東区・博多区'!C33</f>
        <v>0</v>
      </c>
      <c r="D8" s="76">
        <f>'東区・博多区'!E33</f>
        <v>9800</v>
      </c>
      <c r="E8" s="77">
        <f>'東区・博多区'!F33</f>
        <v>0</v>
      </c>
      <c r="F8" s="76">
        <f>'東区・博多区'!H33</f>
        <v>14640</v>
      </c>
      <c r="G8" s="77">
        <f>'東区・博多区'!I33</f>
        <v>0</v>
      </c>
      <c r="H8" s="76">
        <f>'東区・博多区'!K33</f>
        <v>34560</v>
      </c>
      <c r="I8" s="77">
        <f>'東区・博多区'!L33</f>
        <v>0</v>
      </c>
      <c r="J8" s="76">
        <f>'東区・博多区'!N33</f>
        <v>5560</v>
      </c>
      <c r="K8" s="77">
        <f>'東区・博多区'!O33</f>
        <v>0</v>
      </c>
      <c r="L8" s="78"/>
      <c r="M8" s="79"/>
      <c r="N8" s="76">
        <f>SUM(B8+D8+F8+H8+J8+L8)</f>
        <v>76670</v>
      </c>
      <c r="O8" s="80">
        <f>SUM(C8+E8+G8+I8+K8+M8)</f>
        <v>0</v>
      </c>
    </row>
    <row r="9" spans="1:15" ht="24" customHeight="1">
      <c r="A9" s="62" t="s">
        <v>169</v>
      </c>
      <c r="B9" s="46">
        <f>'東区・博多区'!B60</f>
        <v>5740</v>
      </c>
      <c r="C9" s="14">
        <f>'東区・博多区'!C60</f>
        <v>0</v>
      </c>
      <c r="D9" s="46">
        <f>'東区・博多区'!E60</f>
        <v>5110</v>
      </c>
      <c r="E9" s="14">
        <f>'東区・博多区'!F60</f>
        <v>0</v>
      </c>
      <c r="F9" s="46">
        <f>'東区・博多区'!H60</f>
        <v>12370</v>
      </c>
      <c r="G9" s="14">
        <f>'東区・博多区'!I60</f>
        <v>0</v>
      </c>
      <c r="H9" s="46">
        <f>'東区・博多区'!K60</f>
        <v>19280</v>
      </c>
      <c r="I9" s="14">
        <f>'東区・博多区'!L60</f>
        <v>0</v>
      </c>
      <c r="J9" s="46">
        <f>'東区・博多区'!N60</f>
        <v>9580</v>
      </c>
      <c r="K9" s="14">
        <f>'東区・博多区'!O60</f>
        <v>0</v>
      </c>
      <c r="L9" s="49"/>
      <c r="M9" s="15"/>
      <c r="N9" s="46">
        <f>SUM(B9+D9+F9+H9+J9+L9)</f>
        <v>52080</v>
      </c>
      <c r="O9" s="16">
        <f>SUM(C9+E9+G9+I9+K9+M9)</f>
        <v>0</v>
      </c>
    </row>
    <row r="10" spans="1:15" ht="24" customHeight="1">
      <c r="A10" s="62" t="s">
        <v>170</v>
      </c>
      <c r="B10" s="46">
        <f>'中央区・西区'!B27</f>
        <v>5560</v>
      </c>
      <c r="C10" s="14">
        <f>'中央区・西区'!C27</f>
        <v>0</v>
      </c>
      <c r="D10" s="46">
        <f>'中央区・西区'!E27</f>
        <v>5720</v>
      </c>
      <c r="E10" s="14">
        <f>'中央区・西区'!F27</f>
        <v>0</v>
      </c>
      <c r="F10" s="46">
        <f>'中央区・西区'!H27</f>
        <v>9040</v>
      </c>
      <c r="G10" s="14">
        <f>'中央区・西区'!I27</f>
        <v>0</v>
      </c>
      <c r="H10" s="46">
        <f>'中央区・西区'!K27</f>
        <v>18210</v>
      </c>
      <c r="I10" s="14">
        <f>'中央区・西区'!L27</f>
        <v>0</v>
      </c>
      <c r="J10" s="46">
        <f>'中央区・西区'!N27</f>
        <v>8100</v>
      </c>
      <c r="K10" s="14">
        <f>'中央区・西区'!O27</f>
        <v>0</v>
      </c>
      <c r="L10" s="49"/>
      <c r="M10" s="15"/>
      <c r="N10" s="46">
        <f aca="true" t="shared" si="0" ref="N10:O14">SUM(B10+D10+F10+H10+J10+L10)</f>
        <v>46630</v>
      </c>
      <c r="O10" s="16">
        <f t="shared" si="0"/>
        <v>0</v>
      </c>
    </row>
    <row r="11" spans="1:15" ht="24" customHeight="1">
      <c r="A11" s="62" t="s">
        <v>171</v>
      </c>
      <c r="B11" s="46">
        <f>'中央区・西区'!B52</f>
        <v>4890</v>
      </c>
      <c r="C11" s="14">
        <f>'中央区・西区'!C52</f>
        <v>0</v>
      </c>
      <c r="D11" s="46">
        <f>'中央区・西区'!E52</f>
        <v>8330</v>
      </c>
      <c r="E11" s="14">
        <f>'中央区・西区'!F52</f>
        <v>0</v>
      </c>
      <c r="F11" s="46">
        <f>'中央区・西区'!H52</f>
        <v>8450</v>
      </c>
      <c r="G11" s="14">
        <f>'中央区・西区'!I52</f>
        <v>0</v>
      </c>
      <c r="H11" s="46">
        <f>'中央区・西区'!K52</f>
        <v>24210</v>
      </c>
      <c r="I11" s="14">
        <f>'中央区・西区'!L52</f>
        <v>0</v>
      </c>
      <c r="J11" s="46">
        <f>'中央区・西区'!N52</f>
        <v>3460</v>
      </c>
      <c r="K11" s="14">
        <f>'中央区・西区'!O52</f>
        <v>0</v>
      </c>
      <c r="L11" s="49"/>
      <c r="M11" s="15"/>
      <c r="N11" s="46">
        <f t="shared" si="0"/>
        <v>49340</v>
      </c>
      <c r="O11" s="16">
        <f t="shared" si="0"/>
        <v>0</v>
      </c>
    </row>
    <row r="12" spans="1:15" ht="24" customHeight="1">
      <c r="A12" s="62" t="s">
        <v>172</v>
      </c>
      <c r="B12" s="46">
        <f>'城南区・早良区'!B25</f>
        <v>3880</v>
      </c>
      <c r="C12" s="14">
        <f>'城南区・早良区'!C25</f>
        <v>0</v>
      </c>
      <c r="D12" s="46">
        <f>'城南区・早良区'!E25</f>
        <v>3690</v>
      </c>
      <c r="E12" s="14">
        <f>'城南区・早良区'!F25</f>
        <v>0</v>
      </c>
      <c r="F12" s="46">
        <f>'城南区・早良区'!H25</f>
        <v>4180</v>
      </c>
      <c r="G12" s="14">
        <f>'城南区・早良区'!I25</f>
        <v>0</v>
      </c>
      <c r="H12" s="46">
        <f>'城南区・早良区'!K25</f>
        <v>17210</v>
      </c>
      <c r="I12" s="14">
        <f>'城南区・早良区'!L25</f>
        <v>0</v>
      </c>
      <c r="J12" s="46">
        <f>'城南区・早良区'!N25</f>
        <v>2260</v>
      </c>
      <c r="K12" s="14">
        <f>'城南区・早良区'!O25</f>
        <v>0</v>
      </c>
      <c r="L12" s="49"/>
      <c r="M12" s="15"/>
      <c r="N12" s="46">
        <f t="shared" si="0"/>
        <v>31220</v>
      </c>
      <c r="O12" s="16">
        <f t="shared" si="0"/>
        <v>0</v>
      </c>
    </row>
    <row r="13" spans="1:15" ht="24" customHeight="1">
      <c r="A13" s="62" t="s">
        <v>173</v>
      </c>
      <c r="B13" s="46">
        <f>'城南区・早良区'!B57</f>
        <v>5290</v>
      </c>
      <c r="C13" s="14">
        <f>'城南区・早良区'!C57</f>
        <v>0</v>
      </c>
      <c r="D13" s="46">
        <f>'城南区・早良区'!E57</f>
        <v>7720</v>
      </c>
      <c r="E13" s="14">
        <f>'城南区・早良区'!F57</f>
        <v>0</v>
      </c>
      <c r="F13" s="46">
        <f>'城南区・早良区'!H57</f>
        <v>9670</v>
      </c>
      <c r="G13" s="14">
        <f>'城南区・早良区'!I57</f>
        <v>0</v>
      </c>
      <c r="H13" s="46">
        <f>'城南区・早良区'!K57</f>
        <v>27430</v>
      </c>
      <c r="I13" s="14">
        <f>'城南区・早良区'!L57</f>
        <v>0</v>
      </c>
      <c r="J13" s="46">
        <f>'城南区・早良区'!N57</f>
        <v>5170</v>
      </c>
      <c r="K13" s="14">
        <f>'城南区・早良区'!O57</f>
        <v>0</v>
      </c>
      <c r="L13" s="49"/>
      <c r="M13" s="15"/>
      <c r="N13" s="46">
        <f t="shared" si="0"/>
        <v>55280</v>
      </c>
      <c r="O13" s="16">
        <f t="shared" si="0"/>
        <v>0</v>
      </c>
    </row>
    <row r="14" spans="1:15" ht="24" customHeight="1">
      <c r="A14" s="62" t="s">
        <v>174</v>
      </c>
      <c r="B14" s="46">
        <f>'南区・春日・大野城'!B35</f>
        <v>7080</v>
      </c>
      <c r="C14" s="14">
        <f>'南区・春日・大野城'!C35</f>
        <v>0</v>
      </c>
      <c r="D14" s="46">
        <f>'南区・春日・大野城'!E35</f>
        <v>9000</v>
      </c>
      <c r="E14" s="14">
        <f>'南区・春日・大野城'!F35</f>
        <v>0</v>
      </c>
      <c r="F14" s="46">
        <f>'南区・春日・大野城'!H35</f>
        <v>8410</v>
      </c>
      <c r="G14" s="14">
        <f>'南区・春日・大野城'!I35</f>
        <v>0</v>
      </c>
      <c r="H14" s="46">
        <f>'南区・春日・大野城'!K35</f>
        <v>31240</v>
      </c>
      <c r="I14" s="14">
        <f>'南区・春日・大野城'!L35</f>
        <v>0</v>
      </c>
      <c r="J14" s="46">
        <f>'南区・春日・大野城'!N35</f>
        <v>4820</v>
      </c>
      <c r="K14" s="14">
        <f>'南区・春日・大野城'!O35</f>
        <v>0</v>
      </c>
      <c r="L14" s="49"/>
      <c r="M14" s="15"/>
      <c r="N14" s="46">
        <f t="shared" si="0"/>
        <v>60550</v>
      </c>
      <c r="O14" s="16">
        <f t="shared" si="0"/>
        <v>0</v>
      </c>
    </row>
    <row r="15" spans="1:15" ht="24" customHeight="1">
      <c r="A15" s="60"/>
      <c r="B15" s="47"/>
      <c r="C15" s="17"/>
      <c r="D15" s="47"/>
      <c r="E15" s="17"/>
      <c r="F15" s="47"/>
      <c r="G15" s="17"/>
      <c r="H15" s="47"/>
      <c r="I15" s="17"/>
      <c r="J15" s="47"/>
      <c r="K15" s="17"/>
      <c r="L15" s="50"/>
      <c r="M15" s="18"/>
      <c r="N15" s="47"/>
      <c r="O15" s="19"/>
    </row>
    <row r="16" spans="1:15" s="23" customFormat="1" ht="24" customHeight="1" thickBot="1">
      <c r="A16" s="70" t="s">
        <v>175</v>
      </c>
      <c r="B16" s="48">
        <f aca="true" t="shared" si="1" ref="B16:K16">SUM(B8:B14)</f>
        <v>44550</v>
      </c>
      <c r="C16" s="20">
        <f t="shared" si="1"/>
        <v>0</v>
      </c>
      <c r="D16" s="48">
        <f t="shared" si="1"/>
        <v>49370</v>
      </c>
      <c r="E16" s="20">
        <f t="shared" si="1"/>
        <v>0</v>
      </c>
      <c r="F16" s="48">
        <f t="shared" si="1"/>
        <v>66760</v>
      </c>
      <c r="G16" s="20">
        <f t="shared" si="1"/>
        <v>0</v>
      </c>
      <c r="H16" s="48">
        <f t="shared" si="1"/>
        <v>172140</v>
      </c>
      <c r="I16" s="20">
        <f t="shared" si="1"/>
        <v>0</v>
      </c>
      <c r="J16" s="48">
        <f t="shared" si="1"/>
        <v>38950</v>
      </c>
      <c r="K16" s="20">
        <f t="shared" si="1"/>
        <v>0</v>
      </c>
      <c r="L16" s="48"/>
      <c r="M16" s="21"/>
      <c r="N16" s="48">
        <f>SUM(B16+D16+F16+H16+J16+L16)</f>
        <v>371770</v>
      </c>
      <c r="O16" s="22">
        <f>SUM(C16+E16+G16+I16+K16+M16)</f>
        <v>0</v>
      </c>
    </row>
    <row r="17" spans="1:15" s="26" customFormat="1" ht="7.5" customHeight="1" thickBot="1">
      <c r="A17" s="3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4"/>
      <c r="O17" s="24"/>
    </row>
    <row r="18" spans="1:15" ht="24" customHeight="1">
      <c r="A18" s="63" t="s">
        <v>176</v>
      </c>
      <c r="B18" s="51">
        <f>'南区・春日・大野城'!B53</f>
        <v>1670</v>
      </c>
      <c r="C18" s="27">
        <f>'南区・春日・大野城'!C53</f>
        <v>0</v>
      </c>
      <c r="D18" s="51">
        <f>'南区・春日・大野城'!E53</f>
        <v>3960</v>
      </c>
      <c r="E18" s="27">
        <f>'南区・春日・大野城'!F53</f>
        <v>0</v>
      </c>
      <c r="F18" s="51">
        <f>'南区・春日・大野城'!H53</f>
        <v>4850</v>
      </c>
      <c r="G18" s="27">
        <f>'南区・春日・大野城'!I53</f>
        <v>0</v>
      </c>
      <c r="H18" s="51">
        <f>'南区・春日・大野城'!K53</f>
        <v>16690</v>
      </c>
      <c r="I18" s="27">
        <f>'南区・春日・大野城'!L53</f>
        <v>0</v>
      </c>
      <c r="J18" s="51">
        <f>'南区・春日・大野城'!N53</f>
        <v>910</v>
      </c>
      <c r="K18" s="27">
        <f>'南区・春日・大野城'!O53</f>
        <v>0</v>
      </c>
      <c r="L18" s="56"/>
      <c r="M18" s="28"/>
      <c r="N18" s="54">
        <f aca="true" t="shared" si="2" ref="N18:O22">SUM(B18+D18+F18+H18+J18+L18)</f>
        <v>28080</v>
      </c>
      <c r="O18" s="29">
        <f t="shared" si="2"/>
        <v>0</v>
      </c>
    </row>
    <row r="19" spans="1:15" ht="24" customHeight="1">
      <c r="A19" s="62" t="s">
        <v>177</v>
      </c>
      <c r="B19" s="46">
        <f>'南区・春日・大野城'!B71</f>
        <v>3080</v>
      </c>
      <c r="C19" s="14">
        <f>'南区・春日・大野城'!C71</f>
        <v>0</v>
      </c>
      <c r="D19" s="46">
        <f>'南区・春日・大野城'!E71</f>
        <v>3930</v>
      </c>
      <c r="E19" s="14">
        <f>'南区・春日・大野城'!F71</f>
        <v>0</v>
      </c>
      <c r="F19" s="46">
        <f>'南区・春日・大野城'!H71</f>
        <v>9160</v>
      </c>
      <c r="G19" s="14">
        <f>'南区・春日・大野城'!I71</f>
        <v>0</v>
      </c>
      <c r="H19" s="46">
        <f>'南区・春日・大野城'!K71</f>
        <v>9390</v>
      </c>
      <c r="I19" s="14">
        <f>'南区・春日・大野城'!L71</f>
        <v>0</v>
      </c>
      <c r="J19" s="46">
        <f>'南区・春日・大野城'!N71</f>
        <v>720</v>
      </c>
      <c r="K19" s="14">
        <f>'南区・春日・大野城'!O71</f>
        <v>0</v>
      </c>
      <c r="L19" s="49"/>
      <c r="M19" s="15"/>
      <c r="N19" s="55">
        <f t="shared" si="2"/>
        <v>26280</v>
      </c>
      <c r="O19" s="16">
        <f t="shared" si="2"/>
        <v>0</v>
      </c>
    </row>
    <row r="20" spans="1:15" ht="24" customHeight="1">
      <c r="A20" s="62" t="s">
        <v>178</v>
      </c>
      <c r="B20" s="46">
        <f>'筑紫野・太宰府・筑紫・粕屋'!B19</f>
        <v>3740</v>
      </c>
      <c r="C20" s="14">
        <f>'筑紫野・太宰府・筑紫・粕屋'!C19</f>
        <v>0</v>
      </c>
      <c r="D20" s="46">
        <f>'筑紫野・太宰府・筑紫・粕屋'!E19</f>
        <v>5080</v>
      </c>
      <c r="E20" s="14">
        <f>'筑紫野・太宰府・筑紫・粕屋'!F19</f>
        <v>0</v>
      </c>
      <c r="F20" s="46">
        <f>'筑紫野・太宰府・筑紫・粕屋'!H19</f>
        <v>4750</v>
      </c>
      <c r="G20" s="14">
        <f>'筑紫野・太宰府・筑紫・粕屋'!I19</f>
        <v>0</v>
      </c>
      <c r="H20" s="46">
        <f>'筑紫野・太宰府・筑紫・粕屋'!K19</f>
        <v>16850</v>
      </c>
      <c r="I20" s="14">
        <f>'筑紫野・太宰府・筑紫・粕屋'!L19</f>
        <v>0</v>
      </c>
      <c r="J20" s="46">
        <f>'筑紫野・太宰府・筑紫・粕屋'!N19</f>
        <v>1810</v>
      </c>
      <c r="K20" s="14">
        <f>'筑紫野・太宰府・筑紫・粕屋'!O19</f>
        <v>0</v>
      </c>
      <c r="L20" s="49"/>
      <c r="M20" s="15"/>
      <c r="N20" s="55">
        <f t="shared" si="2"/>
        <v>32230</v>
      </c>
      <c r="O20" s="16">
        <f t="shared" si="2"/>
        <v>0</v>
      </c>
    </row>
    <row r="21" spans="1:15" ht="24" customHeight="1">
      <c r="A21" s="62" t="s">
        <v>204</v>
      </c>
      <c r="B21" s="46">
        <f>'筑紫野・太宰府・筑紫・粕屋'!B33</f>
        <v>1770</v>
      </c>
      <c r="C21" s="14">
        <f>'筑紫野・太宰府・筑紫・粕屋'!C33</f>
        <v>0</v>
      </c>
      <c r="D21" s="46">
        <f>'筑紫野・太宰府・筑紫・粕屋'!E33</f>
        <v>2900</v>
      </c>
      <c r="E21" s="14">
        <f>'筑紫野・太宰府・筑紫・粕屋'!F33</f>
        <v>0</v>
      </c>
      <c r="F21" s="46">
        <f>'筑紫野・太宰府・筑紫・粕屋'!H33</f>
        <v>2280</v>
      </c>
      <c r="G21" s="14">
        <f>'筑紫野・太宰府・筑紫・粕屋'!I33</f>
        <v>0</v>
      </c>
      <c r="H21" s="46">
        <f>'筑紫野・太宰府・筑紫・粕屋'!K33</f>
        <v>9980</v>
      </c>
      <c r="I21" s="14">
        <f>'筑紫野・太宰府・筑紫・粕屋'!L33</f>
        <v>0</v>
      </c>
      <c r="J21" s="46">
        <f>'筑紫野・太宰府・筑紫・粕屋'!N33</f>
        <v>1150</v>
      </c>
      <c r="K21" s="14">
        <f>'筑紫野・太宰府・筑紫・粕屋'!O33</f>
        <v>0</v>
      </c>
      <c r="L21" s="49"/>
      <c r="M21" s="15"/>
      <c r="N21" s="55">
        <f t="shared" si="2"/>
        <v>18080</v>
      </c>
      <c r="O21" s="16">
        <f t="shared" si="2"/>
        <v>0</v>
      </c>
    </row>
    <row r="22" spans="1:15" ht="24" customHeight="1">
      <c r="A22" s="62" t="s">
        <v>205</v>
      </c>
      <c r="B22" s="46">
        <f>'筑紫野・太宰府・筑紫・粕屋'!B44</f>
        <v>820</v>
      </c>
      <c r="C22" s="14">
        <f>'筑紫野・太宰府・筑紫・粕屋'!C44</f>
        <v>0</v>
      </c>
      <c r="D22" s="46">
        <f>'筑紫野・太宰府・筑紫・粕屋'!E44</f>
        <v>940</v>
      </c>
      <c r="E22" s="14">
        <f>'筑紫野・太宰府・筑紫・粕屋'!F44</f>
        <v>0</v>
      </c>
      <c r="F22" s="46">
        <f>'筑紫野・太宰府・筑紫・粕屋'!H44</f>
        <v>0</v>
      </c>
      <c r="G22" s="14">
        <f>'筑紫野・太宰府・筑紫・粕屋'!I44</f>
        <v>0</v>
      </c>
      <c r="H22" s="46">
        <f>'筑紫野・太宰府・筑紫・粕屋'!K44</f>
        <v>6080</v>
      </c>
      <c r="I22" s="14">
        <f>'筑紫野・太宰府・筑紫・粕屋'!L44</f>
        <v>0</v>
      </c>
      <c r="J22" s="46">
        <f>'筑紫野・太宰府・筑紫・粕屋'!N44</f>
        <v>370</v>
      </c>
      <c r="K22" s="14">
        <f>'筑紫野・太宰府・筑紫・粕屋'!O44</f>
        <v>0</v>
      </c>
      <c r="L22" s="49"/>
      <c r="M22" s="15"/>
      <c r="N22" s="55">
        <f t="shared" si="2"/>
        <v>8210</v>
      </c>
      <c r="O22" s="16">
        <f t="shared" si="2"/>
        <v>0</v>
      </c>
    </row>
    <row r="23" spans="1:15" ht="24" customHeight="1">
      <c r="A23" s="62" t="s">
        <v>217</v>
      </c>
      <c r="B23" s="46">
        <f>'筑紫野・太宰府・筑紫・粕屋'!B71</f>
        <v>6370</v>
      </c>
      <c r="C23" s="14">
        <f>'筑紫野・太宰府・筑紫・粕屋'!C71</f>
        <v>0</v>
      </c>
      <c r="D23" s="46">
        <f>'筑紫野・太宰府・筑紫・粕屋'!E71</f>
        <v>5190</v>
      </c>
      <c r="E23" s="14">
        <f>'筑紫野・太宰府・筑紫・粕屋'!F71</f>
        <v>0</v>
      </c>
      <c r="F23" s="46">
        <f>'筑紫野・太宰府・筑紫・粕屋'!H71</f>
        <v>9660</v>
      </c>
      <c r="G23" s="14">
        <f>'筑紫野・太宰府・筑紫・粕屋'!I71</f>
        <v>0</v>
      </c>
      <c r="H23" s="46">
        <f>'筑紫野・太宰府・筑紫・粕屋'!K71</f>
        <v>27030</v>
      </c>
      <c r="I23" s="14">
        <f>'筑紫野・太宰府・筑紫・粕屋'!L71</f>
        <v>0</v>
      </c>
      <c r="J23" s="46">
        <f>'筑紫野・太宰府・筑紫・粕屋'!N71</f>
        <v>2140</v>
      </c>
      <c r="K23" s="14">
        <f>'筑紫野・太宰府・筑紫・粕屋'!O71</f>
        <v>0</v>
      </c>
      <c r="L23" s="49"/>
      <c r="M23" s="15"/>
      <c r="N23" s="55">
        <f aca="true" t="shared" si="3" ref="N23:O28">SUM(B23+D23+F23+H23+J23+L23)</f>
        <v>50390</v>
      </c>
      <c r="O23" s="16">
        <f t="shared" si="3"/>
        <v>0</v>
      </c>
    </row>
    <row r="24" spans="1:15" ht="24" customHeight="1">
      <c r="A24" s="62" t="s">
        <v>218</v>
      </c>
      <c r="B24" s="46">
        <f>'古賀・宗像・福津・糸島'!B14</f>
        <v>2860</v>
      </c>
      <c r="C24" s="14">
        <f>'古賀・宗像・福津・糸島'!C14</f>
        <v>0</v>
      </c>
      <c r="D24" s="46">
        <f>'古賀・宗像・福津・糸島'!E14</f>
        <v>2400</v>
      </c>
      <c r="E24" s="14">
        <f>'古賀・宗像・福津・糸島'!F14</f>
        <v>0</v>
      </c>
      <c r="F24" s="46">
        <f>'古賀・宗像・福津・糸島'!H14</f>
        <v>2990</v>
      </c>
      <c r="G24" s="14">
        <f>'古賀・宗像・福津・糸島'!I14</f>
        <v>0</v>
      </c>
      <c r="H24" s="46">
        <f>'古賀・宗像・福津・糸島'!K14</f>
        <v>7110</v>
      </c>
      <c r="I24" s="14">
        <f>'古賀・宗像・福津・糸島'!L14</f>
        <v>0</v>
      </c>
      <c r="J24" s="46">
        <f>'古賀・宗像・福津・糸島'!N14</f>
        <v>760</v>
      </c>
      <c r="K24" s="14">
        <f>'古賀・宗像・福津・糸島'!O14</f>
        <v>0</v>
      </c>
      <c r="L24" s="49"/>
      <c r="M24" s="15"/>
      <c r="N24" s="55">
        <f t="shared" si="3"/>
        <v>16120</v>
      </c>
      <c r="O24" s="16">
        <f t="shared" si="3"/>
        <v>0</v>
      </c>
    </row>
    <row r="25" spans="1:15" ht="24" customHeight="1">
      <c r="A25" s="62" t="s">
        <v>206</v>
      </c>
      <c r="B25" s="46">
        <f>'古賀・宗像・福津・糸島'!B29</f>
        <v>9350</v>
      </c>
      <c r="C25" s="14">
        <f>'古賀・宗像・福津・糸島'!C29</f>
        <v>0</v>
      </c>
      <c r="D25" s="46">
        <f>'古賀・宗像・福津・糸島'!E29</f>
        <v>6250</v>
      </c>
      <c r="E25" s="14">
        <f>'古賀・宗像・福津・糸島'!F29</f>
        <v>0</v>
      </c>
      <c r="F25" s="46">
        <f>'古賀・宗像・福津・糸島'!H29</f>
        <v>6920</v>
      </c>
      <c r="G25" s="14">
        <f>'古賀・宗像・福津・糸島'!I29</f>
        <v>0</v>
      </c>
      <c r="H25" s="46">
        <f>'古賀・宗像・福津・糸島'!K29</f>
        <v>7550</v>
      </c>
      <c r="I25" s="14">
        <f>'古賀・宗像・福津・糸島'!L29</f>
        <v>0</v>
      </c>
      <c r="J25" s="46">
        <f>'古賀・宗像・福津・糸島'!N29</f>
        <v>1250</v>
      </c>
      <c r="K25" s="14">
        <f>'古賀・宗像・福津・糸島'!O29</f>
        <v>0</v>
      </c>
      <c r="L25" s="49"/>
      <c r="M25" s="15"/>
      <c r="N25" s="55">
        <f t="shared" si="3"/>
        <v>31320</v>
      </c>
      <c r="O25" s="16">
        <f t="shared" si="3"/>
        <v>0</v>
      </c>
    </row>
    <row r="26" spans="1:15" ht="24.75" customHeight="1">
      <c r="A26" s="62" t="s">
        <v>239</v>
      </c>
      <c r="B26" s="46">
        <f>'古賀・宗像・福津・糸島'!B43</f>
        <v>3860</v>
      </c>
      <c r="C26" s="14">
        <f>'古賀・宗像・福津・糸島'!C43</f>
        <v>0</v>
      </c>
      <c r="D26" s="46">
        <f>'古賀・宗像・福津・糸島'!E43</f>
        <v>3480</v>
      </c>
      <c r="E26" s="14">
        <f>'古賀・宗像・福津・糸島'!F43</f>
        <v>0</v>
      </c>
      <c r="F26" s="46">
        <f>'古賀・宗像・福津・糸島'!H43</f>
        <v>3560</v>
      </c>
      <c r="G26" s="14">
        <f>'古賀・宗像・福津・糸島'!I43</f>
        <v>0</v>
      </c>
      <c r="H26" s="46">
        <f>'古賀・宗像・福津・糸島'!K43</f>
        <v>6800</v>
      </c>
      <c r="I26" s="14">
        <f>'古賀・宗像・福津・糸島'!L43</f>
        <v>0</v>
      </c>
      <c r="J26" s="46">
        <f>'古賀・宗像・福津・糸島'!N43</f>
        <v>680</v>
      </c>
      <c r="K26" s="14">
        <f>'古賀・宗像・福津・糸島'!O43</f>
        <v>0</v>
      </c>
      <c r="L26" s="49"/>
      <c r="M26" s="15"/>
      <c r="N26" s="55">
        <f t="shared" si="3"/>
        <v>18380</v>
      </c>
      <c r="O26" s="16">
        <f t="shared" si="3"/>
        <v>0</v>
      </c>
    </row>
    <row r="27" spans="1:15" ht="24" customHeight="1">
      <c r="A27" s="62" t="s">
        <v>269</v>
      </c>
      <c r="B27" s="46">
        <f>'古賀・宗像・福津・糸島'!B66</f>
        <v>2000</v>
      </c>
      <c r="C27" s="14">
        <f>'古賀・宗像・福津・糸島'!C66</f>
        <v>0</v>
      </c>
      <c r="D27" s="46">
        <f>'古賀・宗像・福津・糸島'!E66</f>
        <v>2130</v>
      </c>
      <c r="E27" s="14">
        <f>'古賀・宗像・福津・糸島'!F66</f>
        <v>0</v>
      </c>
      <c r="F27" s="46">
        <f>'古賀・宗像・福津・糸島'!H66</f>
        <v>3100</v>
      </c>
      <c r="G27" s="14">
        <f>'古賀・宗像・福津・糸島'!I66</f>
        <v>0</v>
      </c>
      <c r="H27" s="46">
        <f>'古賀・宗像・福津・糸島'!K66</f>
        <v>15230</v>
      </c>
      <c r="I27" s="14">
        <f>'古賀・宗像・福津・糸島'!L66</f>
        <v>0</v>
      </c>
      <c r="J27" s="46">
        <f>'古賀・宗像・福津・糸島'!N66</f>
        <v>700</v>
      </c>
      <c r="K27" s="14">
        <f>'古賀・宗像・福津・糸島'!O66</f>
        <v>0</v>
      </c>
      <c r="L27" s="49"/>
      <c r="M27" s="15"/>
      <c r="N27" s="55">
        <f t="shared" si="3"/>
        <v>23160</v>
      </c>
      <c r="O27" s="16">
        <f t="shared" si="3"/>
        <v>0</v>
      </c>
    </row>
    <row r="28" spans="1:15" ht="24" customHeight="1">
      <c r="A28" s="71" t="s">
        <v>366</v>
      </c>
      <c r="B28" s="363">
        <f>'朝倉市・郡　(福岡扱い）'!B24</f>
        <v>1250</v>
      </c>
      <c r="C28" s="364">
        <f>'朝倉市・郡　(福岡扱い）'!C24</f>
        <v>0</v>
      </c>
      <c r="D28" s="363">
        <f>'朝倉市・郡　(福岡扱い）'!E24</f>
        <v>1430</v>
      </c>
      <c r="E28" s="364">
        <f>'朝倉市・郡　(福岡扱い）'!F24</f>
        <v>0</v>
      </c>
      <c r="F28" s="363">
        <f>'朝倉市・郡　(福岡扱い）'!H24</f>
        <v>3950</v>
      </c>
      <c r="G28" s="364">
        <f>'朝倉市・郡　(福岡扱い）'!I24</f>
        <v>0</v>
      </c>
      <c r="H28" s="363">
        <f>'朝倉市・郡　(福岡扱い）'!K24</f>
        <v>7650</v>
      </c>
      <c r="I28" s="364">
        <f>'朝倉市・郡　(福岡扱い）'!L24</f>
        <v>0</v>
      </c>
      <c r="J28" s="363">
        <f>'朝倉市・郡　(福岡扱い）'!N24</f>
        <v>400</v>
      </c>
      <c r="K28" s="364">
        <f>'朝倉市・郡　(福岡扱い）'!O24</f>
        <v>0</v>
      </c>
      <c r="L28" s="365"/>
      <c r="M28" s="366"/>
      <c r="N28" s="367">
        <f>SUM(B28+D28+F28+H28+J28+L28)</f>
        <v>14680</v>
      </c>
      <c r="O28" s="16">
        <f t="shared" si="3"/>
        <v>0</v>
      </c>
    </row>
    <row r="29" spans="1:15" ht="24" customHeight="1">
      <c r="A29" s="62" t="s">
        <v>367</v>
      </c>
      <c r="B29" s="46">
        <f>'朝倉市・郡　(福岡扱い）'!B39</f>
        <v>520</v>
      </c>
      <c r="C29" s="14">
        <f>'朝倉市・郡　(福岡扱い）'!C39</f>
        <v>0</v>
      </c>
      <c r="D29" s="46">
        <f>'朝倉市・郡　(福岡扱い）'!E39</f>
        <v>130</v>
      </c>
      <c r="E29" s="14">
        <f>'朝倉市・郡　(福岡扱い）'!F39</f>
        <v>0</v>
      </c>
      <c r="F29" s="46">
        <f>'朝倉市・郡　(福岡扱い）'!H39</f>
        <v>1140</v>
      </c>
      <c r="G29" s="14">
        <f>'朝倉市・郡　(福岡扱い）'!I39</f>
        <v>0</v>
      </c>
      <c r="H29" s="46">
        <f>'朝倉市・郡　(福岡扱い）'!K39</f>
        <v>3520</v>
      </c>
      <c r="I29" s="14">
        <f>'朝倉市・郡　(福岡扱い）'!L39</f>
        <v>0</v>
      </c>
      <c r="J29" s="46">
        <f>'朝倉市・郡　(福岡扱い）'!N39</f>
        <v>0</v>
      </c>
      <c r="K29" s="14">
        <f>'朝倉市・郡　(福岡扱い）'!O39</f>
        <v>0</v>
      </c>
      <c r="L29" s="49"/>
      <c r="M29" s="15"/>
      <c r="N29" s="55">
        <f>SUM(B29+D29+F29+H29+J29+L29)</f>
        <v>5310</v>
      </c>
      <c r="O29" s="16">
        <f>SUM(C29+E29+G29+I29+K29+M29)</f>
        <v>0</v>
      </c>
    </row>
    <row r="30" spans="1:15" ht="24" customHeight="1">
      <c r="A30" s="71"/>
      <c r="B30" s="47"/>
      <c r="C30" s="17"/>
      <c r="D30" s="47"/>
      <c r="E30" s="17"/>
      <c r="F30" s="47"/>
      <c r="G30" s="17"/>
      <c r="H30" s="47"/>
      <c r="I30" s="17"/>
      <c r="J30" s="47"/>
      <c r="K30" s="17"/>
      <c r="L30" s="50"/>
      <c r="M30" s="18"/>
      <c r="N30" s="368"/>
      <c r="O30" s="19"/>
    </row>
    <row r="31" spans="1:15" s="23" customFormat="1" ht="24" customHeight="1">
      <c r="A31" s="70" t="s">
        <v>175</v>
      </c>
      <c r="B31" s="48">
        <f aca="true" t="shared" si="4" ref="B31:K31">SUM(B18:B29)</f>
        <v>37290</v>
      </c>
      <c r="C31" s="20">
        <f t="shared" si="4"/>
        <v>0</v>
      </c>
      <c r="D31" s="48">
        <f t="shared" si="4"/>
        <v>37820</v>
      </c>
      <c r="E31" s="20">
        <f t="shared" si="4"/>
        <v>0</v>
      </c>
      <c r="F31" s="48">
        <f t="shared" si="4"/>
        <v>52360</v>
      </c>
      <c r="G31" s="20">
        <f t="shared" si="4"/>
        <v>0</v>
      </c>
      <c r="H31" s="48">
        <f t="shared" si="4"/>
        <v>133880</v>
      </c>
      <c r="I31" s="20">
        <f t="shared" si="4"/>
        <v>0</v>
      </c>
      <c r="J31" s="48">
        <f t="shared" si="4"/>
        <v>10890</v>
      </c>
      <c r="K31" s="20">
        <f t="shared" si="4"/>
        <v>0</v>
      </c>
      <c r="L31" s="48"/>
      <c r="M31" s="21"/>
      <c r="N31" s="72">
        <f>SUM(B31+D31+F31+H31+J31+L31)</f>
        <v>272240</v>
      </c>
      <c r="O31" s="22">
        <f>SUM(C31+E31+G31+I31+K31+M31)</f>
        <v>0</v>
      </c>
    </row>
    <row r="32" spans="1:15" ht="24" customHeight="1">
      <c r="A32" s="59"/>
      <c r="B32" s="49"/>
      <c r="C32" s="30"/>
      <c r="D32" s="49"/>
      <c r="E32" s="15"/>
      <c r="F32" s="49"/>
      <c r="G32" s="15"/>
      <c r="H32" s="49"/>
      <c r="I32" s="15"/>
      <c r="J32" s="49"/>
      <c r="K32" s="15"/>
      <c r="L32" s="49"/>
      <c r="M32" s="15"/>
      <c r="N32" s="49"/>
      <c r="O32" s="31"/>
    </row>
    <row r="33" spans="1:15" s="23" customFormat="1" ht="24" customHeight="1" thickBot="1">
      <c r="A33" s="61" t="s">
        <v>179</v>
      </c>
      <c r="B33" s="52">
        <f aca="true" t="shared" si="5" ref="B33:G33">B16+B31</f>
        <v>81840</v>
      </c>
      <c r="C33" s="32">
        <f t="shared" si="5"/>
        <v>0</v>
      </c>
      <c r="D33" s="52">
        <f t="shared" si="5"/>
        <v>87190</v>
      </c>
      <c r="E33" s="32">
        <f t="shared" si="5"/>
        <v>0</v>
      </c>
      <c r="F33" s="52">
        <f t="shared" si="5"/>
        <v>119120</v>
      </c>
      <c r="G33" s="32">
        <f t="shared" si="5"/>
        <v>0</v>
      </c>
      <c r="H33" s="52">
        <f>H16+H31</f>
        <v>306020</v>
      </c>
      <c r="I33" s="32">
        <f>I16+I31</f>
        <v>0</v>
      </c>
      <c r="J33" s="53">
        <f>J16+J31</f>
        <v>49840</v>
      </c>
      <c r="K33" s="32">
        <f>K16+K31</f>
        <v>0</v>
      </c>
      <c r="L33" s="52"/>
      <c r="M33" s="33"/>
      <c r="N33" s="52">
        <f>SUM(B33,D33,F33,H33,J33)</f>
        <v>644010</v>
      </c>
      <c r="O33" s="34">
        <f>SUM(C33,E33,G33,I33,K33)</f>
        <v>0</v>
      </c>
    </row>
    <row r="34" spans="3:15" ht="20.25" customHeight="1">
      <c r="C34" s="88"/>
      <c r="E34" s="88"/>
      <c r="G34" s="88"/>
      <c r="I34" s="88"/>
      <c r="J34" s="35"/>
      <c r="K34" s="88"/>
      <c r="O34" s="88"/>
    </row>
    <row r="37" ht="13.5">
      <c r="G37" s="35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（29.10）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2017-09-12T23:35:26Z</cp:lastPrinted>
  <dcterms:created xsi:type="dcterms:W3CDTF">1997-10-22T10:06:52Z</dcterms:created>
  <dcterms:modified xsi:type="dcterms:W3CDTF">2017-09-12T23:37:41Z</dcterms:modified>
  <cp:category/>
  <cp:version/>
  <cp:contentType/>
  <cp:contentStatus/>
</cp:coreProperties>
</file>